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handpiri/Documents/AdiTack/Tools/"/>
    </mc:Choice>
  </mc:AlternateContent>
  <xr:revisionPtr revIDLastSave="0" documentId="8_{8411CA19-BA8C-F74C-AFD8-B154C45C4474}" xr6:coauthVersionLast="47" xr6:coauthVersionMax="47" xr10:uidLastSave="{00000000-0000-0000-0000-000000000000}"/>
  <bookViews>
    <workbookView xWindow="0" yWindow="660" windowWidth="30240" windowHeight="18980" xr2:uid="{D730744B-9DC8-4742-B229-B6C07440B598}"/>
  </bookViews>
  <sheets>
    <sheet name="Sheet1" sheetId="1" r:id="rId1"/>
  </sheets>
  <definedNames>
    <definedName name="_xlnm.Print_Area" localSheetId="0">Sheet1!#REF!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" i="1" l="1"/>
  <c r="I60" i="1"/>
  <c r="O60" i="1"/>
  <c r="U60" i="1"/>
  <c r="U62" i="1"/>
  <c r="G60" i="1"/>
  <c r="F60" i="1"/>
  <c r="S60" i="1"/>
  <c r="E60" i="1"/>
  <c r="M60" i="1"/>
  <c r="C60" i="1"/>
  <c r="D60" i="1"/>
  <c r="T60" i="1"/>
  <c r="W60" i="1"/>
  <c r="V60" i="1"/>
  <c r="R60" i="1"/>
  <c r="Q60" i="1"/>
  <c r="N60" i="1"/>
  <c r="L60" i="1"/>
  <c r="K60" i="1"/>
  <c r="J60" i="1"/>
  <c r="H60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V62" i="1"/>
  <c r="W62" i="1"/>
</calcChain>
</file>

<file path=xl/sharedStrings.xml><?xml version="1.0" encoding="utf-8"?>
<sst xmlns="http://schemas.openxmlformats.org/spreadsheetml/2006/main" count="716" uniqueCount="87">
  <si>
    <t>---</t>
  </si>
  <si>
    <t>--</t>
  </si>
  <si>
    <t>ـ</t>
  </si>
  <si>
    <t>Honey Milk Baklava - Carboard Dish</t>
  </si>
  <si>
    <t>Baklava - Without Nuts</t>
  </si>
  <si>
    <t>Baklava - Carboard Dish</t>
  </si>
  <si>
    <t xml:space="preserve">Level 1 Special Baklava - Carboard Dish </t>
  </si>
  <si>
    <t>Level 1 Honey Milk Special Baklava - Carboard Dish</t>
  </si>
  <si>
    <t>Level 2 Special Baklava - Carboard Dish</t>
  </si>
  <si>
    <t>Level 2 Honey Milk Special Baklava - Carboard Dish</t>
  </si>
  <si>
    <t>Pizza Shape Baklava - Carboard Dish</t>
  </si>
  <si>
    <t xml:space="preserve">Honey Milk Pizza Shape Baklava - Carboard Dish </t>
  </si>
  <si>
    <t xml:space="preserve">Special Pizza Shape Baklava - Carboard Dish </t>
  </si>
  <si>
    <t>Special Honey Milk Pizza Shape Baklava - Carboard Dish</t>
  </si>
  <si>
    <t xml:space="preserve">Etminan Baklava </t>
  </si>
  <si>
    <t>Special Pistachio Baklava - Carboard Dish</t>
  </si>
  <si>
    <t>Baklava - 620gr Box</t>
  </si>
  <si>
    <t>Honey Milk Baklava - 620gr Box</t>
  </si>
  <si>
    <t xml:space="preserve"> Baklava - 1kg Box</t>
  </si>
  <si>
    <t xml:space="preserve"> Honey Milk Baklava - 1kg Box </t>
  </si>
  <si>
    <t>Pizza Shape Baklava - 1kg Box</t>
  </si>
  <si>
    <t>Honey Milk Pizza Shape Baklava - 1kg box</t>
  </si>
  <si>
    <t>Special Pizza Shape Baklava - 1kg Box</t>
  </si>
  <si>
    <t>Special Honey Milk Pizza Shape Baklava - 1kg Box</t>
  </si>
  <si>
    <t>KG</t>
  </si>
  <si>
    <t>IRR</t>
  </si>
  <si>
    <t>Ingredients Price</t>
  </si>
  <si>
    <t>Ingredients</t>
  </si>
  <si>
    <t>Wheat Flour</t>
  </si>
  <si>
    <t>Granular Strach</t>
  </si>
  <si>
    <t>Strach</t>
  </si>
  <si>
    <t>Sugar</t>
  </si>
  <si>
    <t>Kadayef Food Coloring</t>
  </si>
  <si>
    <t>Food Coloring</t>
  </si>
  <si>
    <t>Lemon Essence</t>
  </si>
  <si>
    <t>Glucose</t>
  </si>
  <si>
    <t>Milk</t>
  </si>
  <si>
    <t>Albahr Honey Milk</t>
  </si>
  <si>
    <t>Egg White</t>
  </si>
  <si>
    <t>Egg</t>
  </si>
  <si>
    <t>Margarin Oil</t>
  </si>
  <si>
    <t>Oil</t>
  </si>
  <si>
    <t>Pistachio</t>
  </si>
  <si>
    <t>Ginger</t>
  </si>
  <si>
    <t>Cinnamon</t>
  </si>
  <si>
    <t>Coconut</t>
  </si>
  <si>
    <t>Saffron</t>
  </si>
  <si>
    <t>Mohammadi Flower</t>
  </si>
  <si>
    <t>Cardamom</t>
  </si>
  <si>
    <t>Walnut</t>
  </si>
  <si>
    <t>Design Pistachio</t>
  </si>
  <si>
    <t>Biscuit</t>
  </si>
  <si>
    <t>Vannila</t>
  </si>
  <si>
    <t>Crème</t>
  </si>
  <si>
    <t>Yeast</t>
  </si>
  <si>
    <t>Breliou</t>
  </si>
  <si>
    <t>Potassium Sorbate</t>
  </si>
  <si>
    <t>Soft Fresh</t>
  </si>
  <si>
    <t>Freshness</t>
  </si>
  <si>
    <t>Act Plus Impoverer</t>
  </si>
  <si>
    <t>Calcium Propionate</t>
  </si>
  <si>
    <t>Sodium Acetate</t>
  </si>
  <si>
    <t>Salt</t>
  </si>
  <si>
    <t>1KG Vacuum</t>
  </si>
  <si>
    <t>Carboard Dish Vacuum</t>
  </si>
  <si>
    <t>Mother Box</t>
  </si>
  <si>
    <t>Kadayef Mother Box</t>
  </si>
  <si>
    <t>Cookie Mother Box</t>
  </si>
  <si>
    <t>Baklava Mother Box</t>
  </si>
  <si>
    <t>Carboard Dish</t>
  </si>
  <si>
    <t>Carboard Cumin</t>
  </si>
  <si>
    <t>Transparent Cellophone</t>
  </si>
  <si>
    <t>Packaging Film</t>
  </si>
  <si>
    <t>Wet Kadayef Box</t>
  </si>
  <si>
    <t>1KG Box</t>
  </si>
  <si>
    <t>620GR Box</t>
  </si>
  <si>
    <t>Production Cost 1</t>
  </si>
  <si>
    <t>Production Cost 2</t>
  </si>
  <si>
    <t>Production Cost 3</t>
  </si>
  <si>
    <t>Production Cost 4</t>
  </si>
  <si>
    <t>Production Cost 5</t>
  </si>
  <si>
    <t>Final Production Price</t>
  </si>
  <si>
    <t>Selling Price</t>
  </si>
  <si>
    <t>Net Profit</t>
  </si>
  <si>
    <t xml:space="preserve">Price </t>
  </si>
  <si>
    <t>Per 1KG</t>
  </si>
  <si>
    <t>Baklava Production Cost (1000KG)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</si>
</sst>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IRR]\ * #,##0_);_([$IRR]\ * \(#,##0\);_([$IRR]\ * &quot;-&quot;??_);_(@_)"/>
  </numFmts>
  <fonts count="9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1" fillId="1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quotePrefix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" xfId="0" quotePrefix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1" fillId="5" borderId="8" xfId="0" quotePrefix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/>
    </xf>
    <xf numFmtId="0" fontId="5" fillId="12" borderId="14" xfId="0" quotePrefix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64" fontId="5" fillId="13" borderId="16" xfId="0" quotePrefix="1" applyNumberFormat="1" applyFont="1" applyFill="1" applyBorder="1" applyAlignment="1">
      <alignment horizontal="center" vertical="center"/>
    </xf>
    <xf numFmtId="164" fontId="5" fillId="10" borderId="16" xfId="0" quotePrefix="1" applyNumberFormat="1" applyFont="1" applyFill="1" applyBorder="1" applyAlignment="1">
      <alignment horizontal="center" vertical="center"/>
    </xf>
    <xf numFmtId="164" fontId="5" fillId="12" borderId="16" xfId="0" quotePrefix="1" applyNumberFormat="1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164" fontId="5" fillId="12" borderId="17" xfId="0" quotePrefix="1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64" fontId="1" fillId="12" borderId="12" xfId="0" applyNumberFormat="1" applyFont="1" applyFill="1" applyBorder="1" applyAlignment="1">
      <alignment horizontal="center" vertical="center"/>
    </xf>
    <xf numFmtId="164" fontId="1" fillId="10" borderId="12" xfId="0" applyNumberFormat="1" applyFont="1" applyFill="1" applyBorder="1" applyAlignment="1">
      <alignment horizontal="center" vertical="center"/>
    </xf>
    <xf numFmtId="164" fontId="1" fillId="12" borderId="13" xfId="0" applyNumberFormat="1" applyFont="1" applyFill="1" applyBorder="1" applyAlignment="1">
      <alignment horizontal="center" vertical="center"/>
    </xf>
    <xf numFmtId="164" fontId="1" fillId="12" borderId="14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7" borderId="16" xfId="0" applyNumberFormat="1" applyFont="1" applyFill="1" applyBorder="1" applyAlignment="1">
      <alignment horizontal="center" vertical="center"/>
    </xf>
    <xf numFmtId="164" fontId="1" fillId="8" borderId="16" xfId="0" applyNumberFormat="1" applyFont="1" applyFill="1" applyBorder="1" applyAlignment="1">
      <alignment horizontal="center" vertical="center"/>
    </xf>
    <xf numFmtId="164" fontId="1" fillId="9" borderId="16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10" borderId="16" xfId="0" applyNumberFormat="1" applyFont="1" applyFill="1" applyBorder="1" applyAlignment="1">
      <alignment horizontal="center" vertical="center"/>
    </xf>
    <xf numFmtId="164" fontId="1" fillId="11" borderId="16" xfId="0" applyNumberFormat="1" applyFont="1" applyFill="1" applyBorder="1" applyAlignment="1">
      <alignment horizontal="center" vertical="center"/>
    </xf>
    <xf numFmtId="164" fontId="1" fillId="9" borderId="17" xfId="0" applyNumberFormat="1" applyFont="1" applyFill="1" applyBorder="1" applyAlignment="1">
      <alignment horizontal="center" vertical="center"/>
    </xf>
    <xf numFmtId="1" fontId="5" fillId="13" borderId="1" xfId="0" quotePrefix="1" applyNumberFormat="1" applyFont="1" applyFill="1" applyBorder="1" applyAlignment="1">
      <alignment horizontal="center" vertical="center"/>
    </xf>
    <xf numFmtId="164" fontId="6" fillId="3" borderId="1" xfId="0" quotePrefix="1" applyNumberFormat="1" applyFont="1" applyFill="1" applyBorder="1" applyAlignment="1">
      <alignment horizontal="center" vertical="center"/>
    </xf>
    <xf numFmtId="1" fontId="5" fillId="13" borderId="14" xfId="0" quotePrefix="1" applyNumberFormat="1" applyFont="1" applyFill="1" applyBorder="1" applyAlignment="1">
      <alignment horizontal="center" vertical="center"/>
    </xf>
    <xf numFmtId="0" fontId="5" fillId="13" borderId="14" xfId="0" quotePrefix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0" fontId="5" fillId="10" borderId="19" xfId="0" quotePrefix="1" applyFont="1" applyFill="1" applyBorder="1" applyAlignment="1">
      <alignment horizontal="center" vertical="center"/>
    </xf>
    <xf numFmtId="0" fontId="5" fillId="13" borderId="19" xfId="0" quotePrefix="1" applyFont="1" applyFill="1" applyBorder="1" applyAlignment="1">
      <alignment horizontal="center" vertical="center"/>
    </xf>
    <xf numFmtId="0" fontId="5" fillId="13" borderId="20" xfId="0" quotePrefix="1" applyFont="1" applyFill="1" applyBorder="1" applyAlignment="1">
      <alignment horizontal="center" vertical="center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0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Profit and Loss Amount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Sheet1!$C$62:$W$62</c:f>
              <c:numCache>
                <c:formatCode>_([$IRR]\ * #,##0_);_([$IRR]\ * \(#,##0\);_([$IRR]\ * "-"??_);_(@_)</c:formatCode>
                <c:ptCount val="21"/>
                <c:pt idx="0">
                  <c:v>214255</c:v>
                </c:pt>
                <c:pt idx="1">
                  <c:v>3615</c:v>
                </c:pt>
                <c:pt idx="2">
                  <c:v>-6345</c:v>
                </c:pt>
                <c:pt idx="3">
                  <c:v>211215</c:v>
                </c:pt>
                <c:pt idx="4">
                  <c:v>246555</c:v>
                </c:pt>
                <c:pt idx="5">
                  <c:v>8815</c:v>
                </c:pt>
                <c:pt idx="6">
                  <c:v>324155</c:v>
                </c:pt>
                <c:pt idx="7">
                  <c:v>277140</c:v>
                </c:pt>
                <c:pt idx="8">
                  <c:v>242480</c:v>
                </c:pt>
                <c:pt idx="9">
                  <c:v>-263760</c:v>
                </c:pt>
                <c:pt idx="10">
                  <c:v>281580</c:v>
                </c:pt>
                <c:pt idx="11">
                  <c:v>115945</c:v>
                </c:pt>
                <c:pt idx="12">
                  <c:v>2534580</c:v>
                </c:pt>
                <c:pt idx="13">
                  <c:v>266142.85714285716</c:v>
                </c:pt>
                <c:pt idx="14">
                  <c:v>230981.36645962729</c:v>
                </c:pt>
                <c:pt idx="15">
                  <c:v>222990</c:v>
                </c:pt>
                <c:pt idx="16">
                  <c:v>403590</c:v>
                </c:pt>
                <c:pt idx="17">
                  <c:v>276390</c:v>
                </c:pt>
                <c:pt idx="18">
                  <c:v>-63010</c:v>
                </c:pt>
                <c:pt idx="19">
                  <c:v>98489</c:v>
                </c:pt>
                <c:pt idx="20">
                  <c:v>69089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7-0C45-BAB8-710E367CD3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31938591"/>
        <c:axId val="1760286655"/>
      </c:barChart>
      <c:catAx>
        <c:axId val="183193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0286655"/>
        <c:crosses val="autoZero"/>
        <c:auto val="1"/>
        <c:lblAlgn val="ctr"/>
        <c:lblOffset val="100"/>
        <c:noMultiLvlLbl val="0"/>
      </c:catAx>
      <c:valAx>
        <c:axId val="176028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[$IRR]\ * #,##0_);_([$IRR]\ * \(#,##0\);_([$IRR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93859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Sheet1!$J$4</c:f>
              <c:strCache>
                <c:ptCount val="1"/>
                <c:pt idx="0">
                  <c:v>Pizza Shape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D84-074A-99A0-C52DE3EAD2D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84-074A-99A0-C52DE3EAD2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(Sheet1!$J$61,Sheet1!$J$62)</c:f>
              <c:numCache>
                <c:formatCode>_([$IRR]\ * #,##0_);_([$IRR]\ * \(#,##0\);_([$IRR]\ * "-"??_);_(@_)</c:formatCode>
                <c:ptCount val="2"/>
                <c:pt idx="0">
                  <c:v>1320000</c:v>
                </c:pt>
                <c:pt idx="1">
                  <c:v>277140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4-074A-99A0-C52DE3EAD2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Sheet1!$K$4</c:f>
              <c:strCache>
                <c:ptCount val="1"/>
                <c:pt idx="0">
                  <c:v>Honey Milk Pizza Shape Baklava - Carboard Dish 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B28-D64B-876F-BB4CCC85B1A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28-D64B-876F-BB4CCC85B1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(Sheet1!$K$61,Sheet1!$K$62)</c:f>
              <c:numCache>
                <c:formatCode>_([$IRR]\ * #,##0_);_([$IRR]\ * \(#,##0\);_([$IRR]\ * "-"??_);_(@_)</c:formatCode>
                <c:ptCount val="2"/>
                <c:pt idx="0">
                  <c:v>1350000</c:v>
                </c:pt>
                <c:pt idx="1">
                  <c:v>242480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8-D64B-876F-BB4CCC85B1A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Sheet1!$L$4</c:f>
              <c:strCache>
                <c:ptCount val="1"/>
                <c:pt idx="0">
                  <c:v>Special Pizza Shape Baklava - Carboard Dish 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845-A04D-A1FE-242467A95B9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45-A04D-A1FE-242467A95B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(Sheet1!$L$61,Sheet1!$L$62)</c:f>
              <c:numCache>
                <c:formatCode>_([$IRR]\ * #,##0_);_([$IRR]\ * \(#,##0\);_([$IRR]\ * "-"??_);_(@_)</c:formatCode>
                <c:ptCount val="2"/>
                <c:pt idx="0">
                  <c:v>1000000</c:v>
                </c:pt>
                <c:pt idx="1">
                  <c:v>-263760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5-A04D-A1FE-242467A95B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Sheet1!$M$4</c:f>
              <c:strCache>
                <c:ptCount val="1"/>
                <c:pt idx="0">
                  <c:v>Special Honey Milk Pizza Shape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8FD-8D4F-9B9C-35DA49FD9A4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D-8D4F-9B9C-35DA49FD9A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(Sheet1!$M$61,Sheet1!$M$62)</c:f>
              <c:numCache>
                <c:formatCode>_([$IRR]\ * #,##0_);_([$IRR]\ * \(#,##0\);_([$IRR]\ * "-"??_);_(@_)</c:formatCode>
                <c:ptCount val="2"/>
                <c:pt idx="0">
                  <c:v>1610000</c:v>
                </c:pt>
                <c:pt idx="1">
                  <c:v>281580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D-8D4F-9B9C-35DA49FD9A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Sheet1!$N$4</c:f>
              <c:strCache>
                <c:ptCount val="1"/>
                <c:pt idx="0">
                  <c:v>Etminan Baklava 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4CF-184A-82ED-B0E52DB353F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CF-184A-82ED-B0E52DB353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(Sheet1!$N$61,Sheet1!$N$62)</c:f>
              <c:numCache>
                <c:formatCode>_([$IRR]\ * #,##0_);_([$IRR]\ * \(#,##0\);_([$IRR]\ * "-"??_);_(@_)</c:formatCode>
                <c:ptCount val="2"/>
                <c:pt idx="0">
                  <c:v>800000</c:v>
                </c:pt>
                <c:pt idx="1">
                  <c:v>115945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184A-82ED-B0E52DB353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Sheet1!$O$4</c:f>
              <c:strCache>
                <c:ptCount val="1"/>
                <c:pt idx="0">
                  <c:v>Special Pistachio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BD9-7B44-8871-527623BADBA0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9-7B44-8871-527623BAD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(Sheet1!$O$61,Sheet1!$O$62)</c:f>
              <c:numCache>
                <c:formatCode>_([$IRR]\ * #,##0_);_([$IRR]\ * \(#,##0\);_([$IRR]\ * "-"??_);_(@_)</c:formatCode>
                <c:ptCount val="2"/>
                <c:pt idx="0">
                  <c:v>4900000</c:v>
                </c:pt>
                <c:pt idx="1">
                  <c:v>2534580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9-7B44-8871-527623BADB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Sheet1!$P$4</c:f>
              <c:strCache>
                <c:ptCount val="1"/>
                <c:pt idx="0">
                  <c:v>Baklava - 620gr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229-F54B-B091-4D07E6105B5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29-F54B-B091-4D07E6105B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(Sheet1!$P$61,Sheet1!$P$62)</c:f>
              <c:numCache>
                <c:formatCode>_([$IRR]\ * #,##0_);_([$IRR]\ * \(#,##0\);_([$IRR]\ * "-"??_);_(@_)</c:formatCode>
                <c:ptCount val="2"/>
                <c:pt idx="0">
                  <c:v>990000</c:v>
                </c:pt>
                <c:pt idx="1">
                  <c:v>266142.85714285716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9-F54B-B091-4D07E6105B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Sheet1!$Q$4</c:f>
              <c:strCache>
                <c:ptCount val="1"/>
                <c:pt idx="0">
                  <c:v>Honey Milk Baklava - 620gr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331-DE49-A28E-FD7DBA03F7A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31-DE49-A28E-FD7DBA03F7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(Sheet1!$Q$61,Sheet1!$Q$62)</c:f>
              <c:numCache>
                <c:formatCode>_([$IRR]\ * #,##0_);_([$IRR]\ * \(#,##0\);_([$IRR]\ * "-"??_);_(@_)</c:formatCode>
                <c:ptCount val="2"/>
                <c:pt idx="0">
                  <c:v>995000</c:v>
                </c:pt>
                <c:pt idx="1">
                  <c:v>230981.36645962729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1-DE49-A28E-FD7DBA03F7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Sheet1!$R$4</c:f>
              <c:strCache>
                <c:ptCount val="1"/>
                <c:pt idx="0">
                  <c:v> Baklava - 1kg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8CE-9C4E-91BE-B30A8D00F58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CE-9C4E-91BE-B30A8D00F5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(Sheet1!$R$61,Sheet1!$R$62)</c:f>
              <c:numCache>
                <c:formatCode>_([$IRR]\ * #,##0_);_([$IRR]\ * \(#,##0\);_([$IRR]\ * "-"??_);_(@_)</c:formatCode>
                <c:ptCount val="2"/>
                <c:pt idx="0">
                  <c:v>1290000</c:v>
                </c:pt>
                <c:pt idx="1">
                  <c:v>222990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E-9C4E-91BE-B30A8D00F58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Sheet1!$S$4</c:f>
              <c:strCache>
                <c:ptCount val="1"/>
                <c:pt idx="0">
                  <c:v> Honey Milk Baklava - 1kg Box 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1E5-EE4A-9889-1CAE77CAD2A0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E5-EE4A-9889-1CAE77CAD2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(Sheet1!$S$61,Sheet1!$S$62)</c:f>
              <c:numCache>
                <c:formatCode>_([$IRR]\ * #,##0_);_([$IRR]\ * \(#,##0\);_([$IRR]\ * "-"??_);_(@_)</c:formatCode>
                <c:ptCount val="2"/>
                <c:pt idx="0">
                  <c:v>1550000</c:v>
                </c:pt>
                <c:pt idx="1">
                  <c:v>403590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5-EE4A-9889-1CAE77CAD2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Production Costs</a:t>
            </a:r>
            <a:r>
              <a:rPr lang="en-US" baseline="0"/>
              <a:t> and Sales Price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Sheet1!$C$60:$W$60</c:f>
              <c:numCache>
                <c:formatCode>_([$IRR]\ * #,##0_);_([$IRR]\ * \(#,##0\);_([$IRR]\ * "-"??_);_(@_)</c:formatCode>
                <c:ptCount val="21"/>
                <c:pt idx="0">
                  <c:v>1085745</c:v>
                </c:pt>
                <c:pt idx="1">
                  <c:v>846385</c:v>
                </c:pt>
                <c:pt idx="2">
                  <c:v>1006345</c:v>
                </c:pt>
                <c:pt idx="3">
                  <c:v>1188785</c:v>
                </c:pt>
                <c:pt idx="4">
                  <c:v>1253445</c:v>
                </c:pt>
                <c:pt idx="5">
                  <c:v>1261185</c:v>
                </c:pt>
                <c:pt idx="6">
                  <c:v>1325845</c:v>
                </c:pt>
                <c:pt idx="7">
                  <c:v>1042860</c:v>
                </c:pt>
                <c:pt idx="8">
                  <c:v>1107520</c:v>
                </c:pt>
                <c:pt idx="9">
                  <c:v>1263760</c:v>
                </c:pt>
                <c:pt idx="10">
                  <c:v>1328420</c:v>
                </c:pt>
                <c:pt idx="11">
                  <c:v>684055</c:v>
                </c:pt>
                <c:pt idx="12">
                  <c:v>2365420</c:v>
                </c:pt>
                <c:pt idx="13">
                  <c:v>723857.14285714284</c:v>
                </c:pt>
                <c:pt idx="14">
                  <c:v>764018.63354037271</c:v>
                </c:pt>
                <c:pt idx="15">
                  <c:v>1067010</c:v>
                </c:pt>
                <c:pt idx="16">
                  <c:v>1146410</c:v>
                </c:pt>
                <c:pt idx="17">
                  <c:v>1063610</c:v>
                </c:pt>
                <c:pt idx="18">
                  <c:v>1143010</c:v>
                </c:pt>
                <c:pt idx="19">
                  <c:v>1261511</c:v>
                </c:pt>
                <c:pt idx="20">
                  <c:v>1340911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3-B847-8D6E-4F98EC42FE1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Sheet1!$C$61:$W$61</c:f>
              <c:numCache>
                <c:formatCode>_([$IRR]\ * #,##0_);_([$IRR]\ * \(#,##0\);_([$IRR]\ * "-"??_);_(@_)</c:formatCode>
                <c:ptCount val="21"/>
                <c:pt idx="0">
                  <c:v>1300000</c:v>
                </c:pt>
                <c:pt idx="1">
                  <c:v>850000</c:v>
                </c:pt>
                <c:pt idx="2">
                  <c:v>1000000</c:v>
                </c:pt>
                <c:pt idx="3">
                  <c:v>1400000</c:v>
                </c:pt>
                <c:pt idx="4">
                  <c:v>1500000</c:v>
                </c:pt>
                <c:pt idx="5">
                  <c:v>1270000</c:v>
                </c:pt>
                <c:pt idx="6">
                  <c:v>1650000</c:v>
                </c:pt>
                <c:pt idx="7">
                  <c:v>1320000</c:v>
                </c:pt>
                <c:pt idx="8">
                  <c:v>1350000</c:v>
                </c:pt>
                <c:pt idx="9">
                  <c:v>1000000</c:v>
                </c:pt>
                <c:pt idx="10">
                  <c:v>1610000</c:v>
                </c:pt>
                <c:pt idx="11">
                  <c:v>800000</c:v>
                </c:pt>
                <c:pt idx="12">
                  <c:v>4900000</c:v>
                </c:pt>
                <c:pt idx="13">
                  <c:v>990000</c:v>
                </c:pt>
                <c:pt idx="14">
                  <c:v>995000</c:v>
                </c:pt>
                <c:pt idx="15">
                  <c:v>1290000</c:v>
                </c:pt>
                <c:pt idx="16">
                  <c:v>1550000</c:v>
                </c:pt>
                <c:pt idx="17">
                  <c:v>1340000</c:v>
                </c:pt>
                <c:pt idx="18">
                  <c:v>1080000</c:v>
                </c:pt>
                <c:pt idx="19">
                  <c:v>1360000</c:v>
                </c:pt>
                <c:pt idx="20">
                  <c:v>1410000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3-B847-8D6E-4F98EC42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7583552"/>
        <c:axId val="183271360"/>
      </c:barChart>
      <c:catAx>
        <c:axId val="14275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71360"/>
        <c:crosses val="autoZero"/>
        <c:auto val="1"/>
        <c:lblAlgn val="ctr"/>
        <c:lblOffset val="100"/>
        <c:noMultiLvlLbl val="0"/>
      </c:catAx>
      <c:valAx>
        <c:axId val="1832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[$IRR]\ * #,##0_);_([$IRR]\ * \(#,##0\);_([$IRR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58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Sheet1!$T$4</c:f>
              <c:strCache>
                <c:ptCount val="1"/>
                <c:pt idx="0">
                  <c:v>Pizza Shape Baklava - 1kg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2B2-B14C-82DD-39B6C0D44FC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2B2-B14C-82DD-39B6C0D44F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(Sheet1!$T$61,Sheet1!$T$62)</c:f>
              <c:numCache>
                <c:formatCode>_([$IRR]\ * #,##0_);_([$IRR]\ * \(#,##0\);_([$IRR]\ * "-"??_);_(@_)</c:formatCode>
                <c:ptCount val="2"/>
                <c:pt idx="0">
                  <c:v>1340000</c:v>
                </c:pt>
                <c:pt idx="1">
                  <c:v>276390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2-B14C-82DD-39B6C0D44F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Sheet1!$U$4</c:f>
              <c:strCache>
                <c:ptCount val="1"/>
                <c:pt idx="0">
                  <c:v>Honey Milk Pizza Shape Baklava - 1kg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0BD-584B-A6BD-F7B4B42589F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BD-584B-A6BD-F7B4B42589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(Sheet1!$U$61,Sheet1!$U$62)</c:f>
              <c:numCache>
                <c:formatCode>_([$IRR]\ * #,##0_);_([$IRR]\ * \(#,##0\);_([$IRR]\ * "-"??_);_(@_)</c:formatCode>
                <c:ptCount val="2"/>
                <c:pt idx="0">
                  <c:v>1080000</c:v>
                </c:pt>
                <c:pt idx="1">
                  <c:v>-63010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D-584B-A6BD-F7B4B42589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Sheet1!$V$4</c:f>
              <c:strCache>
                <c:ptCount val="1"/>
                <c:pt idx="0">
                  <c:v>Special Pizza Shape Baklava - 1kg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C16-E64D-B6A3-DDABC3788F2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16-E64D-B6A3-DDABC3788F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(Sheet1!$V$61,Sheet1!$V$62)</c:f>
              <c:numCache>
                <c:formatCode>_([$IRR]\ * #,##0_);_([$IRR]\ * \(#,##0\);_([$IRR]\ * "-"??_);_(@_)</c:formatCode>
                <c:ptCount val="2"/>
                <c:pt idx="0">
                  <c:v>1360000</c:v>
                </c:pt>
                <c:pt idx="1">
                  <c:v>98489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6-E64D-B6A3-DDABC3788F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Sheet1!$W$4</c:f>
              <c:strCache>
                <c:ptCount val="1"/>
                <c:pt idx="0">
                  <c:v>Special Honey Milk Pizza Shape Baklava - 1kg Box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A2F-384F-B664-2E465008526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A2F-384F-B664-2E46500852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(Sheet1!$W$61,Sheet1!$W$62)</c:f>
              <c:numCache>
                <c:formatCode>_([$IRR]\ * #,##0_);_([$IRR]\ * \(#,##0\);_([$IRR]\ * "-"??_);_(@_)</c:formatCode>
                <c:ptCount val="2"/>
                <c:pt idx="0">
                  <c:v>1410000</c:v>
                </c:pt>
                <c:pt idx="1">
                  <c:v>69089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F-384F-B664-2E46500852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Sheet1!$D$4</c:f>
              <c:strCache>
                <c:ptCount val="1"/>
                <c:pt idx="0">
                  <c:v>Baklava - Without Nuts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E4A-A945-8929-9AD0FA2C788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4A-A945-8929-9AD0FA2C7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(Sheet1!$D$61,Sheet1!$D$62)</c:f>
              <c:numCache>
                <c:formatCode>_([$IRR]\ * #,##0_);_([$IRR]\ * \(#,##0\);_([$IRR]\ * "-"??_);_(@_)</c:formatCode>
                <c:ptCount val="2"/>
                <c:pt idx="0">
                  <c:v>850000</c:v>
                </c:pt>
                <c:pt idx="1">
                  <c:v>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A-A945-8929-9AD0FA2C78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Sheet1!$C$4</c:f>
              <c:strCache>
                <c:ptCount val="1"/>
                <c:pt idx="0">
                  <c:v>Honey Milk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E72-D144-97E2-C4AF1DA2056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72-D144-97E2-C4AF1DA20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(Sheet1!$C$61,Sheet1!$C$62)</c:f>
              <c:numCache>
                <c:formatCode>_([$IRR]\ * #,##0_);_([$IRR]\ * \(#,##0\);_([$IRR]\ * "-"??_);_(@_)</c:formatCode>
                <c:ptCount val="2"/>
                <c:pt idx="0">
                  <c:v>1300000</c:v>
                </c:pt>
                <c:pt idx="1">
                  <c:v>214255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2-D144-97E2-C4AF1DA205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Sheet1!$E$4</c:f>
              <c:strCache>
                <c:ptCount val="1"/>
                <c:pt idx="0">
                  <c:v>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BC9-434D-A625-D404D6B0354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C9-434D-A625-D404D6B03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(Sheet1!$E$61,Sheet1!$E$62)</c:f>
              <c:numCache>
                <c:formatCode>_([$IRR]\ * #,##0_);_([$IRR]\ * \(#,##0\);_([$IRR]\ * "-"??_);_(@_)</c:formatCode>
                <c:ptCount val="2"/>
                <c:pt idx="0">
                  <c:v>1000000</c:v>
                </c:pt>
                <c:pt idx="1">
                  <c:v>-6345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34D-A625-D404D6B035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Sheet1!$F$4</c:f>
              <c:strCache>
                <c:ptCount val="1"/>
                <c:pt idx="0">
                  <c:v>Level 1 Special Baklava - Carboard Dish 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229-1143-82BA-10D084367D3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29-1143-82BA-10D084367D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(Sheet1!$F$61,Sheet1!$F$62)</c:f>
              <c:numCache>
                <c:formatCode>_([$IRR]\ * #,##0_);_([$IRR]\ * \(#,##0\);_([$IRR]\ * "-"??_);_(@_)</c:formatCode>
                <c:ptCount val="2"/>
                <c:pt idx="0">
                  <c:v>1400000</c:v>
                </c:pt>
                <c:pt idx="1">
                  <c:v>211215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9-1143-82BA-10D084367D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Sheet1!$G$4</c:f>
              <c:strCache>
                <c:ptCount val="1"/>
                <c:pt idx="0">
                  <c:v>Level 1 Honey Milk Special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AB0-6C43-9EF5-47EB1DC1463A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B0-6C43-9EF5-47EB1DC146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(Sheet1!$G$61,Sheet1!$G$62)</c:f>
              <c:numCache>
                <c:formatCode>_([$IRR]\ * #,##0_);_([$IRR]\ * \(#,##0\);_([$IRR]\ * "-"??_);_(@_)</c:formatCode>
                <c:ptCount val="2"/>
                <c:pt idx="0">
                  <c:v>1500000</c:v>
                </c:pt>
                <c:pt idx="1">
                  <c:v>246555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6C43-9EF5-47EB1DC146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Sheet1!$H$4</c:f>
              <c:strCache>
                <c:ptCount val="1"/>
                <c:pt idx="0">
                  <c:v>Level 2 Special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B44-524D-8371-1C093FF7D7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44-524D-8371-1C093FF7D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(Sheet1!$H$61,Sheet1!$H$62)</c:f>
              <c:numCache>
                <c:formatCode>_([$IRR]\ * #,##0_);_([$IRR]\ * \(#,##0\);_([$IRR]\ * "-"??_);_(@_)</c:formatCode>
                <c:ptCount val="2"/>
                <c:pt idx="0">
                  <c:v>1270000</c:v>
                </c:pt>
                <c:pt idx="1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4-524D-8371-1C093FF7D7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Sheet1!$I$4</c:f>
              <c:strCache>
                <c:ptCount val="1"/>
                <c:pt idx="0">
                  <c:v>Level 2 Honey Milk Special Baklava - Carboard Dish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F08-C140-944C-8E2338A1A4A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08-C140-944C-8E2338A1A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(Sheet1!$I$61,Sheet1!$I$62)</c:f>
              <c:numCache>
                <c:formatCode>_([$IRR]\ * #,##0_);_([$IRR]\ * \(#,##0\);_([$IRR]\ * "-"??_);_(@_)</c:formatCode>
                <c:ptCount val="2"/>
                <c:pt idx="0">
                  <c:v>1650000</c:v>
                </c:pt>
                <c:pt idx="1">
                  <c:v>324155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8-C140-944C-8E2338A1A4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1422400</xdr:colOff>
      <xdr:row>79</xdr:row>
      <xdr:rowOff>133683</xdr:rowOff>
    </xdr:from>
    <xdr:to>
      <xdr:col>24</xdr:col>
      <xdr:colOff>770466</xdr:colOff>
      <xdr:row>92</xdr:row>
      <xdr:rowOff>189563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D0507C4-CF4D-E26B-5912-C600B76B7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49238</xdr:colOff>
      <xdr:row>79</xdr:row>
      <xdr:rowOff>124266</xdr:rowOff>
    </xdr:from>
    <xdr:to>
      <xdr:col>5</xdr:col>
      <xdr:colOff>1079500</xdr:colOff>
      <xdr:row>92</xdr:row>
      <xdr:rowOff>177411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52754F6-7D01-9F45-CA53-090B79768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710145</xdr:colOff>
      <xdr:row>65</xdr:row>
      <xdr:rowOff>43823</xdr:rowOff>
    </xdr:from>
    <xdr:to>
      <xdr:col>2</xdr:col>
      <xdr:colOff>1404412</xdr:colOff>
      <xdr:row>79</xdr:row>
      <xdr:rowOff>51638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65049DE1-2820-2009-05A2-C0ED9573A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80049</xdr:colOff>
      <xdr:row>65</xdr:row>
      <xdr:rowOff>36946</xdr:rowOff>
    </xdr:from>
    <xdr:to>
      <xdr:col>1</xdr:col>
      <xdr:colOff>655782</xdr:colOff>
      <xdr:row>79</xdr:row>
      <xdr:rowOff>44761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B82F86B-6396-5474-7D40-EBD2B73B5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1465384</xdr:colOff>
      <xdr:row>65</xdr:row>
      <xdr:rowOff>49824</xdr:rowOff>
    </xdr:from>
    <xdr:to>
      <xdr:col>4</xdr:col>
      <xdr:colOff>1043354</xdr:colOff>
      <xdr:row>79</xdr:row>
      <xdr:rowOff>57639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C90B182-EDFF-F1AC-1EB3-58541666B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1107832</xdr:colOff>
      <xdr:row>65</xdr:row>
      <xdr:rowOff>44938</xdr:rowOff>
    </xdr:from>
    <xdr:to>
      <xdr:col>6</xdr:col>
      <xdr:colOff>685801</xdr:colOff>
      <xdr:row>79</xdr:row>
      <xdr:rowOff>52753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0B71DAC-9E51-4EBF-8F73-6F596BCA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750099</xdr:colOff>
      <xdr:row>65</xdr:row>
      <xdr:rowOff>45294</xdr:rowOff>
    </xdr:from>
    <xdr:to>
      <xdr:col>8</xdr:col>
      <xdr:colOff>328068</xdr:colOff>
      <xdr:row>79</xdr:row>
      <xdr:rowOff>53109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BDBDF19-F664-9CAC-31E4-BEB0BC466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391746</xdr:colOff>
      <xdr:row>65</xdr:row>
      <xdr:rowOff>45916</xdr:rowOff>
    </xdr:from>
    <xdr:to>
      <xdr:col>9</xdr:col>
      <xdr:colOff>1552331</xdr:colOff>
      <xdr:row>79</xdr:row>
      <xdr:rowOff>53731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D72FA731-A419-FD2B-9B2D-AC91D522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28944</xdr:colOff>
      <xdr:row>65</xdr:row>
      <xdr:rowOff>46369</xdr:rowOff>
    </xdr:from>
    <xdr:to>
      <xdr:col>11</xdr:col>
      <xdr:colOff>1159244</xdr:colOff>
      <xdr:row>79</xdr:row>
      <xdr:rowOff>54497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9EFC7B4E-9605-3DE9-697A-1673CCD5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1206500</xdr:colOff>
      <xdr:row>65</xdr:row>
      <xdr:rowOff>50800</xdr:rowOff>
    </xdr:from>
    <xdr:to>
      <xdr:col>13</xdr:col>
      <xdr:colOff>749300</xdr:colOff>
      <xdr:row>79</xdr:row>
      <xdr:rowOff>58928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1CCF8E19-17DC-EBC5-B393-2C270DC32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825500</xdr:colOff>
      <xdr:row>65</xdr:row>
      <xdr:rowOff>50800</xdr:rowOff>
    </xdr:from>
    <xdr:to>
      <xdr:col>15</xdr:col>
      <xdr:colOff>368300</xdr:colOff>
      <xdr:row>79</xdr:row>
      <xdr:rowOff>58928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CD08A28-0BED-7B7D-2FA1-F49607912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444500</xdr:colOff>
      <xdr:row>65</xdr:row>
      <xdr:rowOff>50800</xdr:rowOff>
    </xdr:from>
    <xdr:to>
      <xdr:col>17</xdr:col>
      <xdr:colOff>0</xdr:colOff>
      <xdr:row>79</xdr:row>
      <xdr:rowOff>58928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5687DA15-4979-3625-4473-722834838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50800</xdr:colOff>
      <xdr:row>65</xdr:row>
      <xdr:rowOff>50800</xdr:rowOff>
    </xdr:from>
    <xdr:to>
      <xdr:col>18</xdr:col>
      <xdr:colOff>1181100</xdr:colOff>
      <xdr:row>79</xdr:row>
      <xdr:rowOff>58928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B964B384-049B-8863-C48F-5E24D77A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1246188</xdr:colOff>
      <xdr:row>65</xdr:row>
      <xdr:rowOff>49211</xdr:rowOff>
    </xdr:from>
    <xdr:to>
      <xdr:col>20</xdr:col>
      <xdr:colOff>786956</xdr:colOff>
      <xdr:row>79</xdr:row>
      <xdr:rowOff>60006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DC6AD580-C3E6-AC46-2790-1D920CD20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878973</xdr:colOff>
      <xdr:row>65</xdr:row>
      <xdr:rowOff>43208</xdr:rowOff>
    </xdr:from>
    <xdr:to>
      <xdr:col>22</xdr:col>
      <xdr:colOff>419407</xdr:colOff>
      <xdr:row>79</xdr:row>
      <xdr:rowOff>50183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F77A512D-B9F9-AFBE-49FC-B53F66A69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478208</xdr:colOff>
      <xdr:row>65</xdr:row>
      <xdr:rowOff>43399</xdr:rowOff>
    </xdr:from>
    <xdr:to>
      <xdr:col>24</xdr:col>
      <xdr:colOff>780976</xdr:colOff>
      <xdr:row>79</xdr:row>
      <xdr:rowOff>51527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AE1BF2C3-00BA-2F53-CD94-0E21708F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1143000</xdr:colOff>
      <xdr:row>79</xdr:row>
      <xdr:rowOff>88900</xdr:rowOff>
    </xdr:from>
    <xdr:to>
      <xdr:col>7</xdr:col>
      <xdr:colOff>685800</xdr:colOff>
      <xdr:row>92</xdr:row>
      <xdr:rowOff>190500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FF888CA6-749B-1824-FA99-41DC7BCA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746177</xdr:colOff>
      <xdr:row>79</xdr:row>
      <xdr:rowOff>80779</xdr:rowOff>
    </xdr:from>
    <xdr:to>
      <xdr:col>9</xdr:col>
      <xdr:colOff>288211</xdr:colOff>
      <xdr:row>92</xdr:row>
      <xdr:rowOff>181430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5D359870-23B1-C0B5-7DD2-D206D092A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351853</xdr:colOff>
      <xdr:row>79</xdr:row>
      <xdr:rowOff>87859</xdr:rowOff>
    </xdr:from>
    <xdr:to>
      <xdr:col>10</xdr:col>
      <xdr:colOff>1481387</xdr:colOff>
      <xdr:row>92</xdr:row>
      <xdr:rowOff>189459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1D46D5AA-FBAE-0B77-71DE-6CC5F6AB9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1510468</xdr:colOff>
      <xdr:row>79</xdr:row>
      <xdr:rowOff>84319</xdr:rowOff>
    </xdr:from>
    <xdr:to>
      <xdr:col>12</xdr:col>
      <xdr:colOff>1047297</xdr:colOff>
      <xdr:row>92</xdr:row>
      <xdr:rowOff>185919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88A329DF-C56B-207D-EDE0-E8D8A2C48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1093033</xdr:colOff>
      <xdr:row>79</xdr:row>
      <xdr:rowOff>84320</xdr:rowOff>
    </xdr:from>
    <xdr:to>
      <xdr:col>14</xdr:col>
      <xdr:colOff>635066</xdr:colOff>
      <xdr:row>92</xdr:row>
      <xdr:rowOff>185920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7A3C94F-BFEA-52AC-82A8-E7BE5D64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645618</xdr:colOff>
      <xdr:row>79</xdr:row>
      <xdr:rowOff>87858</xdr:rowOff>
    </xdr:from>
    <xdr:to>
      <xdr:col>16</xdr:col>
      <xdr:colOff>187652</xdr:colOff>
      <xdr:row>92</xdr:row>
      <xdr:rowOff>188509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AC436D39-AAB7-B5B4-2C58-7D1DE4D0C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234638</xdr:colOff>
      <xdr:row>79</xdr:row>
      <xdr:rowOff>84320</xdr:rowOff>
    </xdr:from>
    <xdr:to>
      <xdr:col>17</xdr:col>
      <xdr:colOff>1358967</xdr:colOff>
      <xdr:row>92</xdr:row>
      <xdr:rowOff>185920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DAF10F20-DECD-1D39-090D-B33F65FAC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3377-A292-0B4E-A1F2-A36F4B0873C6}">
  <sheetPr>
    <pageSetUpPr fitToPage="1"/>
  </sheetPr>
  <dimension ref="A1:Y104"/>
  <sheetViews>
    <sheetView tabSelected="1" topLeftCell="A3" zoomScale="25" zoomScaleNormal="50" workbookViewId="0">
      <selection activeCell="BQ21" sqref="BQ21"/>
    </sheetView>
  </sheetViews>
  <sheetFormatPr baseColWidth="10" defaultRowHeight="16" outlineLevelRow="1" x14ac:dyDescent="0.2"/>
  <cols>
    <col min="1" max="1" width="28.33203125" customWidth="1"/>
    <col min="2" max="2" width="26.83203125" customWidth="1"/>
    <col min="3" max="23" width="20.83203125" customWidth="1"/>
    <col min="24" max="25" width="10.83203125" customWidth="1"/>
  </cols>
  <sheetData>
    <row r="1" spans="1:25" ht="36" customHeight="1" x14ac:dyDescent="0.2">
      <c r="A1" s="72" t="s">
        <v>86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</row>
    <row r="2" spans="1:25" ht="36" customHeight="1" thickBot="1" x14ac:dyDescent="0.25">
      <c r="A2" s="7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1"/>
    </row>
    <row r="3" spans="1:25" ht="40" customHeight="1" x14ac:dyDescent="0.2">
      <c r="A3" s="19">
        <v>0</v>
      </c>
      <c r="B3" s="20">
        <v>0</v>
      </c>
      <c r="C3" s="21">
        <v>1</v>
      </c>
      <c r="D3" s="22">
        <v>2</v>
      </c>
      <c r="E3" s="23">
        <v>3</v>
      </c>
      <c r="F3" s="22">
        <v>4</v>
      </c>
      <c r="G3" s="23">
        <v>5</v>
      </c>
      <c r="H3" s="22">
        <v>6</v>
      </c>
      <c r="I3" s="23">
        <v>7</v>
      </c>
      <c r="J3" s="22">
        <v>8</v>
      </c>
      <c r="K3" s="23">
        <v>9</v>
      </c>
      <c r="L3" s="22">
        <v>10</v>
      </c>
      <c r="M3" s="23">
        <v>11</v>
      </c>
      <c r="N3" s="22">
        <v>12</v>
      </c>
      <c r="O3" s="23">
        <v>13</v>
      </c>
      <c r="P3" s="22">
        <v>14</v>
      </c>
      <c r="Q3" s="23">
        <v>15</v>
      </c>
      <c r="R3" s="22">
        <v>16</v>
      </c>
      <c r="S3" s="23">
        <v>17</v>
      </c>
      <c r="T3" s="22">
        <v>18</v>
      </c>
      <c r="U3" s="23">
        <v>19</v>
      </c>
      <c r="V3" s="22">
        <v>20</v>
      </c>
      <c r="W3" s="24">
        <v>21</v>
      </c>
      <c r="X3" s="70"/>
      <c r="Y3" s="71"/>
    </row>
    <row r="4" spans="1:25" ht="99" customHeight="1" x14ac:dyDescent="0.2">
      <c r="A4" s="16" t="s">
        <v>27</v>
      </c>
      <c r="B4" s="12" t="s">
        <v>26</v>
      </c>
      <c r="C4" s="6" t="s">
        <v>3</v>
      </c>
      <c r="D4" s="9" t="s">
        <v>4</v>
      </c>
      <c r="E4" s="6" t="s">
        <v>5</v>
      </c>
      <c r="F4" s="9" t="s">
        <v>6</v>
      </c>
      <c r="G4" s="3" t="s">
        <v>7</v>
      </c>
      <c r="H4" s="9" t="s">
        <v>8</v>
      </c>
      <c r="I4" s="3" t="s">
        <v>9</v>
      </c>
      <c r="J4" s="9" t="s">
        <v>10</v>
      </c>
      <c r="K4" s="3" t="s">
        <v>11</v>
      </c>
      <c r="L4" s="9" t="s">
        <v>12</v>
      </c>
      <c r="M4" s="3" t="s">
        <v>13</v>
      </c>
      <c r="N4" s="9" t="s">
        <v>14</v>
      </c>
      <c r="O4" s="3" t="s">
        <v>15</v>
      </c>
      <c r="P4" s="9" t="s">
        <v>16</v>
      </c>
      <c r="Q4" s="3" t="s">
        <v>17</v>
      </c>
      <c r="R4" s="9" t="s">
        <v>18</v>
      </c>
      <c r="S4" s="3" t="s">
        <v>19</v>
      </c>
      <c r="T4" s="9" t="s">
        <v>20</v>
      </c>
      <c r="U4" s="3" t="s">
        <v>21</v>
      </c>
      <c r="V4" s="9" t="s">
        <v>22</v>
      </c>
      <c r="W4" s="25" t="s">
        <v>23</v>
      </c>
      <c r="X4" s="70"/>
      <c r="Y4" s="71"/>
    </row>
    <row r="5" spans="1:25" ht="29" customHeight="1" x14ac:dyDescent="0.2">
      <c r="A5" s="17" t="s">
        <v>0</v>
      </c>
      <c r="B5" s="12" t="s">
        <v>25</v>
      </c>
      <c r="C5" s="6" t="s">
        <v>24</v>
      </c>
      <c r="D5" s="9" t="s">
        <v>24</v>
      </c>
      <c r="E5" s="6" t="s">
        <v>24</v>
      </c>
      <c r="F5" s="9" t="s">
        <v>24</v>
      </c>
      <c r="G5" s="3" t="s">
        <v>24</v>
      </c>
      <c r="H5" s="9" t="s">
        <v>24</v>
      </c>
      <c r="I5" s="3" t="s">
        <v>24</v>
      </c>
      <c r="J5" s="9" t="s">
        <v>24</v>
      </c>
      <c r="K5" s="3" t="s">
        <v>24</v>
      </c>
      <c r="L5" s="9" t="s">
        <v>24</v>
      </c>
      <c r="M5" s="3" t="s">
        <v>24</v>
      </c>
      <c r="N5" s="9" t="s">
        <v>24</v>
      </c>
      <c r="O5" s="3" t="s">
        <v>24</v>
      </c>
      <c r="P5" s="9" t="s">
        <v>24</v>
      </c>
      <c r="Q5" s="3" t="s">
        <v>24</v>
      </c>
      <c r="R5" s="9" t="s">
        <v>24</v>
      </c>
      <c r="S5" s="3" t="s">
        <v>24</v>
      </c>
      <c r="T5" s="9" t="s">
        <v>24</v>
      </c>
      <c r="U5" s="3" t="s">
        <v>24</v>
      </c>
      <c r="V5" s="9" t="s">
        <v>24</v>
      </c>
      <c r="W5" s="25" t="s">
        <v>24</v>
      </c>
      <c r="X5" s="70"/>
      <c r="Y5" s="71"/>
    </row>
    <row r="6" spans="1:25" ht="29" customHeight="1" x14ac:dyDescent="0.2">
      <c r="A6" s="18" t="s">
        <v>28</v>
      </c>
      <c r="B6" s="13">
        <v>390000</v>
      </c>
      <c r="C6" s="15">
        <v>130</v>
      </c>
      <c r="D6" s="10">
        <v>140</v>
      </c>
      <c r="E6" s="7">
        <v>130</v>
      </c>
      <c r="F6" s="10">
        <v>130</v>
      </c>
      <c r="G6" s="4">
        <v>130</v>
      </c>
      <c r="H6" s="10">
        <v>130</v>
      </c>
      <c r="I6" s="4">
        <v>130</v>
      </c>
      <c r="J6" s="10">
        <v>130</v>
      </c>
      <c r="K6" s="4">
        <v>130</v>
      </c>
      <c r="L6" s="10">
        <v>130</v>
      </c>
      <c r="M6" s="4">
        <v>130</v>
      </c>
      <c r="N6" s="10">
        <v>130</v>
      </c>
      <c r="O6" s="4">
        <v>130</v>
      </c>
      <c r="P6" s="10">
        <v>130</v>
      </c>
      <c r="Q6" s="4">
        <v>130</v>
      </c>
      <c r="R6" s="10">
        <v>130</v>
      </c>
      <c r="S6" s="4">
        <v>130</v>
      </c>
      <c r="T6" s="10">
        <v>130</v>
      </c>
      <c r="U6" s="4">
        <v>130</v>
      </c>
      <c r="V6" s="10">
        <v>130</v>
      </c>
      <c r="W6" s="26">
        <v>130</v>
      </c>
      <c r="X6" s="70"/>
      <c r="Y6" s="71"/>
    </row>
    <row r="7" spans="1:25" ht="29" customHeight="1" x14ac:dyDescent="0.2">
      <c r="A7" s="18" t="s">
        <v>29</v>
      </c>
      <c r="B7" s="13">
        <v>350000</v>
      </c>
      <c r="C7" s="51" t="s">
        <v>0</v>
      </c>
      <c r="D7" s="11" t="s">
        <v>0</v>
      </c>
      <c r="E7" s="51" t="s">
        <v>0</v>
      </c>
      <c r="F7" s="11" t="s">
        <v>0</v>
      </c>
      <c r="G7" s="51" t="s">
        <v>0</v>
      </c>
      <c r="H7" s="11" t="s">
        <v>0</v>
      </c>
      <c r="I7" s="51" t="s">
        <v>0</v>
      </c>
      <c r="J7" s="11" t="s">
        <v>0</v>
      </c>
      <c r="K7" s="51" t="s">
        <v>0</v>
      </c>
      <c r="L7" s="11" t="s">
        <v>0</v>
      </c>
      <c r="M7" s="51" t="s">
        <v>0</v>
      </c>
      <c r="N7" s="11" t="s">
        <v>0</v>
      </c>
      <c r="O7" s="51" t="s">
        <v>0</v>
      </c>
      <c r="P7" s="11" t="s">
        <v>0</v>
      </c>
      <c r="Q7" s="51" t="s">
        <v>0</v>
      </c>
      <c r="R7" s="11" t="s">
        <v>0</v>
      </c>
      <c r="S7" s="51" t="s">
        <v>0</v>
      </c>
      <c r="T7" s="11" t="s">
        <v>0</v>
      </c>
      <c r="U7" s="51" t="s">
        <v>0</v>
      </c>
      <c r="V7" s="11" t="s">
        <v>0</v>
      </c>
      <c r="W7" s="53" t="s">
        <v>0</v>
      </c>
      <c r="X7" s="70"/>
      <c r="Y7" s="71"/>
    </row>
    <row r="8" spans="1:25" ht="29" customHeight="1" x14ac:dyDescent="0.2">
      <c r="A8" s="18" t="s">
        <v>30</v>
      </c>
      <c r="B8" s="13">
        <v>320000</v>
      </c>
      <c r="C8" s="7">
        <v>30</v>
      </c>
      <c r="D8" s="10">
        <v>30</v>
      </c>
      <c r="E8" s="7">
        <v>30</v>
      </c>
      <c r="F8" s="10">
        <v>30</v>
      </c>
      <c r="G8" s="4">
        <v>30</v>
      </c>
      <c r="H8" s="10">
        <v>30</v>
      </c>
      <c r="I8" s="4">
        <v>30</v>
      </c>
      <c r="J8" s="10">
        <v>30</v>
      </c>
      <c r="K8" s="4">
        <v>30</v>
      </c>
      <c r="L8" s="10">
        <v>30</v>
      </c>
      <c r="M8" s="4">
        <v>30</v>
      </c>
      <c r="N8" s="10">
        <v>30</v>
      </c>
      <c r="O8" s="4">
        <v>30</v>
      </c>
      <c r="P8" s="10">
        <v>30</v>
      </c>
      <c r="Q8" s="4">
        <v>30</v>
      </c>
      <c r="R8" s="10">
        <v>30</v>
      </c>
      <c r="S8" s="4">
        <v>30</v>
      </c>
      <c r="T8" s="10">
        <v>30</v>
      </c>
      <c r="U8" s="4">
        <v>30</v>
      </c>
      <c r="V8" s="10">
        <v>30</v>
      </c>
      <c r="W8" s="26">
        <v>30</v>
      </c>
      <c r="X8" s="70"/>
      <c r="Y8" s="71"/>
    </row>
    <row r="9" spans="1:25" ht="29" customHeight="1" x14ac:dyDescent="0.2">
      <c r="A9" s="18" t="s">
        <v>31</v>
      </c>
      <c r="B9" s="13">
        <v>670000</v>
      </c>
      <c r="C9" s="7">
        <v>122</v>
      </c>
      <c r="D9" s="10">
        <v>144</v>
      </c>
      <c r="E9" s="7">
        <v>122</v>
      </c>
      <c r="F9" s="10">
        <v>144</v>
      </c>
      <c r="G9" s="4">
        <v>122</v>
      </c>
      <c r="H9" s="10">
        <v>144</v>
      </c>
      <c r="I9" s="4">
        <v>122</v>
      </c>
      <c r="J9" s="10">
        <v>144</v>
      </c>
      <c r="K9" s="4">
        <v>122</v>
      </c>
      <c r="L9" s="10">
        <v>144</v>
      </c>
      <c r="M9" s="4">
        <v>122</v>
      </c>
      <c r="N9" s="10">
        <v>144</v>
      </c>
      <c r="O9" s="4">
        <v>122</v>
      </c>
      <c r="P9" s="10">
        <v>144</v>
      </c>
      <c r="Q9" s="4">
        <v>122</v>
      </c>
      <c r="R9" s="10">
        <v>144</v>
      </c>
      <c r="S9" s="4">
        <v>144</v>
      </c>
      <c r="T9" s="10">
        <v>144</v>
      </c>
      <c r="U9" s="4">
        <v>144</v>
      </c>
      <c r="V9" s="10">
        <v>144</v>
      </c>
      <c r="W9" s="26">
        <v>144</v>
      </c>
      <c r="X9" s="70"/>
      <c r="Y9" s="71"/>
    </row>
    <row r="10" spans="1:25" ht="29" customHeight="1" x14ac:dyDescent="0.2">
      <c r="A10" s="18" t="s">
        <v>32</v>
      </c>
      <c r="B10" s="13">
        <v>800000</v>
      </c>
      <c r="C10" s="8" t="s">
        <v>0</v>
      </c>
      <c r="D10" s="11" t="s">
        <v>0</v>
      </c>
      <c r="E10" s="8" t="s">
        <v>0</v>
      </c>
      <c r="F10" s="11" t="s">
        <v>0</v>
      </c>
      <c r="G10" s="8" t="s">
        <v>0</v>
      </c>
      <c r="H10" s="11" t="s">
        <v>0</v>
      </c>
      <c r="I10" s="8" t="s">
        <v>0</v>
      </c>
      <c r="J10" s="11" t="s">
        <v>0</v>
      </c>
      <c r="K10" s="8" t="s">
        <v>0</v>
      </c>
      <c r="L10" s="11" t="s">
        <v>0</v>
      </c>
      <c r="M10" s="8" t="s">
        <v>0</v>
      </c>
      <c r="N10" s="11" t="s">
        <v>0</v>
      </c>
      <c r="O10" s="8" t="s">
        <v>0</v>
      </c>
      <c r="P10" s="11" t="s">
        <v>0</v>
      </c>
      <c r="Q10" s="8" t="s">
        <v>0</v>
      </c>
      <c r="R10" s="11" t="s">
        <v>0</v>
      </c>
      <c r="S10" s="8" t="s">
        <v>0</v>
      </c>
      <c r="T10" s="11" t="s">
        <v>0</v>
      </c>
      <c r="U10" s="8" t="s">
        <v>0</v>
      </c>
      <c r="V10" s="11" t="s">
        <v>0</v>
      </c>
      <c r="W10" s="54" t="s">
        <v>0</v>
      </c>
      <c r="X10" s="70"/>
      <c r="Y10" s="71"/>
    </row>
    <row r="11" spans="1:25" ht="29" customHeight="1" x14ac:dyDescent="0.2">
      <c r="A11" s="18" t="s">
        <v>33</v>
      </c>
      <c r="B11" s="13">
        <v>10000000</v>
      </c>
      <c r="C11" s="8" t="s">
        <v>0</v>
      </c>
      <c r="D11" s="11" t="s">
        <v>0</v>
      </c>
      <c r="E11" s="8" t="s">
        <v>1</v>
      </c>
      <c r="F11" s="11" t="s">
        <v>0</v>
      </c>
      <c r="G11" s="5" t="s">
        <v>0</v>
      </c>
      <c r="H11" s="11" t="s">
        <v>0</v>
      </c>
      <c r="I11" s="5" t="s">
        <v>0</v>
      </c>
      <c r="J11" s="11" t="s">
        <v>0</v>
      </c>
      <c r="K11" s="5" t="s">
        <v>0</v>
      </c>
      <c r="L11" s="11" t="s">
        <v>0</v>
      </c>
      <c r="M11" s="5" t="s">
        <v>0</v>
      </c>
      <c r="N11" s="11" t="s">
        <v>0</v>
      </c>
      <c r="O11" s="5" t="s">
        <v>0</v>
      </c>
      <c r="P11" s="11" t="s">
        <v>0</v>
      </c>
      <c r="Q11" s="5" t="s">
        <v>0</v>
      </c>
      <c r="R11" s="11" t="s">
        <v>0</v>
      </c>
      <c r="S11" s="5" t="s">
        <v>0</v>
      </c>
      <c r="T11" s="11" t="s">
        <v>0</v>
      </c>
      <c r="U11" s="5" t="s">
        <v>0</v>
      </c>
      <c r="V11" s="11" t="s">
        <v>0</v>
      </c>
      <c r="W11" s="27" t="s">
        <v>0</v>
      </c>
      <c r="X11" s="70"/>
      <c r="Y11" s="71"/>
    </row>
    <row r="12" spans="1:25" ht="29" customHeight="1" x14ac:dyDescent="0.2">
      <c r="A12" s="18" t="s">
        <v>34</v>
      </c>
      <c r="B12" s="13">
        <v>1200000</v>
      </c>
      <c r="C12" s="8" t="s">
        <v>0</v>
      </c>
      <c r="D12" s="11" t="s">
        <v>0</v>
      </c>
      <c r="E12" s="8" t="s">
        <v>0</v>
      </c>
      <c r="F12" s="11" t="s">
        <v>0</v>
      </c>
      <c r="G12" s="5" t="s">
        <v>0</v>
      </c>
      <c r="H12" s="11" t="s">
        <v>0</v>
      </c>
      <c r="I12" s="5" t="s">
        <v>0</v>
      </c>
      <c r="J12" s="11" t="s">
        <v>0</v>
      </c>
      <c r="K12" s="5" t="s">
        <v>0</v>
      </c>
      <c r="L12" s="11" t="s">
        <v>0</v>
      </c>
      <c r="M12" s="5" t="s">
        <v>0</v>
      </c>
      <c r="N12" s="11" t="s">
        <v>0</v>
      </c>
      <c r="O12" s="5" t="s">
        <v>0</v>
      </c>
      <c r="P12" s="11" t="s">
        <v>0</v>
      </c>
      <c r="Q12" s="5" t="s">
        <v>0</v>
      </c>
      <c r="R12" s="11" t="s">
        <v>0</v>
      </c>
      <c r="S12" s="5" t="s">
        <v>0</v>
      </c>
      <c r="T12" s="11" t="s">
        <v>0</v>
      </c>
      <c r="U12" s="5" t="s">
        <v>0</v>
      </c>
      <c r="V12" s="11" t="s">
        <v>0</v>
      </c>
      <c r="W12" s="27" t="s">
        <v>0</v>
      </c>
      <c r="X12" s="70"/>
      <c r="Y12" s="71"/>
    </row>
    <row r="13" spans="1:25" ht="29" customHeight="1" x14ac:dyDescent="0.2">
      <c r="A13" s="18" t="s">
        <v>35</v>
      </c>
      <c r="B13" s="13">
        <v>315000</v>
      </c>
      <c r="C13" s="7">
        <v>72</v>
      </c>
      <c r="D13" s="10">
        <v>72</v>
      </c>
      <c r="E13" s="7">
        <v>72</v>
      </c>
      <c r="F13" s="10">
        <v>72</v>
      </c>
      <c r="G13" s="4">
        <v>72</v>
      </c>
      <c r="H13" s="10">
        <v>72</v>
      </c>
      <c r="I13" s="4">
        <v>72</v>
      </c>
      <c r="J13" s="10">
        <v>72</v>
      </c>
      <c r="K13" s="4">
        <v>72</v>
      </c>
      <c r="L13" s="10">
        <v>72</v>
      </c>
      <c r="M13" s="4">
        <v>72</v>
      </c>
      <c r="N13" s="10">
        <v>65</v>
      </c>
      <c r="O13" s="4">
        <v>72</v>
      </c>
      <c r="P13" s="10">
        <v>72</v>
      </c>
      <c r="Q13" s="4">
        <v>72</v>
      </c>
      <c r="R13" s="10">
        <v>72</v>
      </c>
      <c r="S13" s="4">
        <v>72</v>
      </c>
      <c r="T13" s="10">
        <v>72</v>
      </c>
      <c r="U13" s="4">
        <v>72</v>
      </c>
      <c r="V13" s="10">
        <v>72</v>
      </c>
      <c r="W13" s="26">
        <v>72</v>
      </c>
      <c r="X13" s="70"/>
      <c r="Y13" s="71"/>
    </row>
    <row r="14" spans="1:25" ht="29" customHeight="1" x14ac:dyDescent="0.2">
      <c r="A14" s="18" t="s">
        <v>36</v>
      </c>
      <c r="B14" s="13">
        <v>225000</v>
      </c>
      <c r="C14" s="7">
        <v>240</v>
      </c>
      <c r="D14" s="11" t="s">
        <v>0</v>
      </c>
      <c r="E14" s="8" t="s">
        <v>0</v>
      </c>
      <c r="F14" s="11" t="s">
        <v>0</v>
      </c>
      <c r="G14" s="4">
        <v>240</v>
      </c>
      <c r="H14" s="11" t="s">
        <v>0</v>
      </c>
      <c r="I14" s="4">
        <v>240</v>
      </c>
      <c r="J14" s="11" t="s">
        <v>0</v>
      </c>
      <c r="K14" s="4">
        <v>240</v>
      </c>
      <c r="L14" s="11" t="s">
        <v>0</v>
      </c>
      <c r="M14" s="4">
        <v>240</v>
      </c>
      <c r="N14" s="11" t="s">
        <v>0</v>
      </c>
      <c r="O14" s="5" t="s">
        <v>0</v>
      </c>
      <c r="P14" s="11" t="s">
        <v>0</v>
      </c>
      <c r="Q14" s="4">
        <v>240</v>
      </c>
      <c r="R14" s="11" t="s">
        <v>0</v>
      </c>
      <c r="S14" s="4">
        <v>240</v>
      </c>
      <c r="T14" s="11" t="s">
        <v>0</v>
      </c>
      <c r="U14" s="4">
        <v>240</v>
      </c>
      <c r="V14" s="11" t="s">
        <v>0</v>
      </c>
      <c r="W14" s="26">
        <v>240</v>
      </c>
      <c r="X14" s="70"/>
      <c r="Y14" s="71"/>
    </row>
    <row r="15" spans="1:25" ht="29" customHeight="1" x14ac:dyDescent="0.2">
      <c r="A15" s="18" t="s">
        <v>37</v>
      </c>
      <c r="B15" s="13">
        <v>1270000</v>
      </c>
      <c r="C15" s="7">
        <v>20</v>
      </c>
      <c r="D15" s="11" t="s">
        <v>0</v>
      </c>
      <c r="E15" s="8" t="s">
        <v>0</v>
      </c>
      <c r="F15" s="11" t="s">
        <v>0</v>
      </c>
      <c r="G15" s="4">
        <v>20</v>
      </c>
      <c r="H15" s="11" t="s">
        <v>0</v>
      </c>
      <c r="I15" s="4">
        <v>20</v>
      </c>
      <c r="J15" s="11" t="s">
        <v>0</v>
      </c>
      <c r="K15" s="4">
        <v>20</v>
      </c>
      <c r="L15" s="11" t="s">
        <v>0</v>
      </c>
      <c r="M15" s="4">
        <v>20</v>
      </c>
      <c r="N15" s="11" t="s">
        <v>0</v>
      </c>
      <c r="O15" s="5" t="s">
        <v>0</v>
      </c>
      <c r="P15" s="11" t="s">
        <v>0</v>
      </c>
      <c r="Q15" s="4">
        <v>20</v>
      </c>
      <c r="R15" s="11" t="s">
        <v>0</v>
      </c>
      <c r="S15" s="4">
        <v>20</v>
      </c>
      <c r="T15" s="11" t="s">
        <v>0</v>
      </c>
      <c r="U15" s="4">
        <v>20</v>
      </c>
      <c r="V15" s="11" t="s">
        <v>0</v>
      </c>
      <c r="W15" s="26">
        <v>20</v>
      </c>
      <c r="X15" s="70"/>
      <c r="Y15" s="71"/>
    </row>
    <row r="16" spans="1:25" ht="29" customHeight="1" x14ac:dyDescent="0.2">
      <c r="A16" s="18" t="s">
        <v>38</v>
      </c>
      <c r="B16" s="13">
        <v>1480000</v>
      </c>
      <c r="C16" s="7"/>
      <c r="D16" s="11"/>
      <c r="E16" s="8"/>
      <c r="F16" s="11"/>
      <c r="G16" s="4"/>
      <c r="H16" s="11"/>
      <c r="I16" s="4"/>
      <c r="J16" s="11"/>
      <c r="K16" s="4"/>
      <c r="L16" s="11"/>
      <c r="M16" s="4"/>
      <c r="N16" s="11"/>
      <c r="O16" s="5"/>
      <c r="P16" s="11"/>
      <c r="Q16" s="4"/>
      <c r="R16" s="11"/>
      <c r="S16" s="4"/>
      <c r="T16" s="11"/>
      <c r="U16" s="4"/>
      <c r="V16" s="11"/>
      <c r="W16" s="26"/>
      <c r="X16" s="70"/>
      <c r="Y16" s="71"/>
    </row>
    <row r="17" spans="1:25" ht="29" customHeight="1" x14ac:dyDescent="0.2">
      <c r="A17" s="18" t="s">
        <v>39</v>
      </c>
      <c r="B17" s="13">
        <v>1100000</v>
      </c>
      <c r="C17" s="7">
        <v>60</v>
      </c>
      <c r="D17" s="10">
        <v>60</v>
      </c>
      <c r="E17" s="7">
        <v>60</v>
      </c>
      <c r="F17" s="10">
        <v>60</v>
      </c>
      <c r="G17" s="4">
        <v>60</v>
      </c>
      <c r="H17" s="10">
        <v>60</v>
      </c>
      <c r="I17" s="4">
        <v>60</v>
      </c>
      <c r="J17" s="10">
        <v>60</v>
      </c>
      <c r="K17" s="4">
        <v>60</v>
      </c>
      <c r="L17" s="10">
        <v>60</v>
      </c>
      <c r="M17" s="4">
        <v>60</v>
      </c>
      <c r="N17" s="10">
        <v>60</v>
      </c>
      <c r="O17" s="4">
        <v>60</v>
      </c>
      <c r="P17" s="10">
        <v>60</v>
      </c>
      <c r="Q17" s="4">
        <v>60</v>
      </c>
      <c r="R17" s="10">
        <v>60</v>
      </c>
      <c r="S17" s="4">
        <v>60</v>
      </c>
      <c r="T17" s="10">
        <v>60</v>
      </c>
      <c r="U17" s="4">
        <v>60</v>
      </c>
      <c r="V17" s="10">
        <v>60</v>
      </c>
      <c r="W17" s="26">
        <v>60</v>
      </c>
      <c r="X17" s="70"/>
      <c r="Y17" s="71"/>
    </row>
    <row r="18" spans="1:25" ht="29" customHeight="1" x14ac:dyDescent="0.2">
      <c r="A18" s="18" t="s">
        <v>40</v>
      </c>
      <c r="B18" s="13">
        <v>1800000</v>
      </c>
      <c r="C18" s="8" t="s">
        <v>0</v>
      </c>
      <c r="D18" s="11" t="s">
        <v>0</v>
      </c>
      <c r="E18" s="8" t="s">
        <v>0</v>
      </c>
      <c r="F18" s="11" t="s">
        <v>0</v>
      </c>
      <c r="G18" s="8" t="s">
        <v>0</v>
      </c>
      <c r="H18" s="11" t="s">
        <v>0</v>
      </c>
      <c r="I18" s="8" t="s">
        <v>0</v>
      </c>
      <c r="J18" s="11" t="s">
        <v>0</v>
      </c>
      <c r="K18" s="8" t="s">
        <v>0</v>
      </c>
      <c r="L18" s="11" t="s">
        <v>0</v>
      </c>
      <c r="M18" s="8" t="s">
        <v>0</v>
      </c>
      <c r="N18" s="11" t="s">
        <v>0</v>
      </c>
      <c r="O18" s="8" t="s">
        <v>0</v>
      </c>
      <c r="P18" s="11" t="s">
        <v>0</v>
      </c>
      <c r="Q18" s="8" t="s">
        <v>0</v>
      </c>
      <c r="R18" s="11" t="s">
        <v>0</v>
      </c>
      <c r="S18" s="8" t="s">
        <v>0</v>
      </c>
      <c r="T18" s="11" t="s">
        <v>0</v>
      </c>
      <c r="U18" s="8" t="s">
        <v>0</v>
      </c>
      <c r="V18" s="11" t="s">
        <v>0</v>
      </c>
      <c r="W18" s="54" t="s">
        <v>0</v>
      </c>
      <c r="X18" s="70"/>
      <c r="Y18" s="71"/>
    </row>
    <row r="19" spans="1:25" ht="29" customHeight="1" x14ac:dyDescent="0.2">
      <c r="A19" s="18" t="s">
        <v>41</v>
      </c>
      <c r="B19" s="13">
        <v>1400000</v>
      </c>
      <c r="C19" s="7">
        <v>120</v>
      </c>
      <c r="D19" s="10">
        <v>120</v>
      </c>
      <c r="E19" s="7">
        <v>120</v>
      </c>
      <c r="F19" s="10">
        <v>120</v>
      </c>
      <c r="G19" s="4">
        <v>120</v>
      </c>
      <c r="H19" s="10">
        <v>120</v>
      </c>
      <c r="I19" s="4">
        <v>120</v>
      </c>
      <c r="J19" s="10">
        <v>120</v>
      </c>
      <c r="K19" s="4">
        <v>120</v>
      </c>
      <c r="L19" s="10">
        <v>120</v>
      </c>
      <c r="M19" s="4">
        <v>120</v>
      </c>
      <c r="N19" s="10">
        <v>100</v>
      </c>
      <c r="O19" s="4">
        <v>120</v>
      </c>
      <c r="P19" s="10">
        <v>120</v>
      </c>
      <c r="Q19" s="4">
        <v>120</v>
      </c>
      <c r="R19" s="10">
        <v>120</v>
      </c>
      <c r="S19" s="4">
        <v>120</v>
      </c>
      <c r="T19" s="10">
        <v>120</v>
      </c>
      <c r="U19" s="4">
        <v>120</v>
      </c>
      <c r="V19" s="10">
        <v>120</v>
      </c>
      <c r="W19" s="26">
        <v>120</v>
      </c>
      <c r="X19" s="70"/>
      <c r="Y19" s="71"/>
    </row>
    <row r="20" spans="1:25" ht="29" customHeight="1" x14ac:dyDescent="0.2">
      <c r="A20" s="18" t="s">
        <v>42</v>
      </c>
      <c r="B20" s="13">
        <v>12000000</v>
      </c>
      <c r="C20" s="8" t="s">
        <v>0</v>
      </c>
      <c r="D20" s="11" t="s">
        <v>0</v>
      </c>
      <c r="E20" s="8" t="s">
        <v>0</v>
      </c>
      <c r="F20" s="11" t="s">
        <v>0</v>
      </c>
      <c r="G20" s="5" t="s">
        <v>0</v>
      </c>
      <c r="H20" s="11" t="s">
        <v>0</v>
      </c>
      <c r="I20" s="5" t="s">
        <v>0</v>
      </c>
      <c r="J20" s="11" t="s">
        <v>0</v>
      </c>
      <c r="K20" s="5" t="s">
        <v>0</v>
      </c>
      <c r="L20" s="11" t="s">
        <v>0</v>
      </c>
      <c r="M20" s="5" t="s">
        <v>0</v>
      </c>
      <c r="N20" s="11" t="s">
        <v>0</v>
      </c>
      <c r="O20" s="4">
        <v>120</v>
      </c>
      <c r="P20" s="11" t="s">
        <v>0</v>
      </c>
      <c r="Q20" s="5" t="s">
        <v>0</v>
      </c>
      <c r="R20" s="11" t="s">
        <v>0</v>
      </c>
      <c r="S20" s="5" t="s">
        <v>0</v>
      </c>
      <c r="T20" s="11" t="s">
        <v>0</v>
      </c>
      <c r="U20" s="5" t="s">
        <v>0</v>
      </c>
      <c r="V20" s="11" t="s">
        <v>0</v>
      </c>
      <c r="W20" s="27" t="s">
        <v>0</v>
      </c>
      <c r="X20" s="70"/>
      <c r="Y20" s="71"/>
    </row>
    <row r="21" spans="1:25" ht="29" customHeight="1" x14ac:dyDescent="0.2">
      <c r="A21" s="18" t="s">
        <v>43</v>
      </c>
      <c r="B21" s="13">
        <v>3500000</v>
      </c>
      <c r="C21" s="8" t="s">
        <v>0</v>
      </c>
      <c r="D21" s="11" t="s">
        <v>0</v>
      </c>
      <c r="E21" s="8" t="s">
        <v>0</v>
      </c>
      <c r="F21" s="11" t="s">
        <v>0</v>
      </c>
      <c r="G21" s="8" t="s">
        <v>0</v>
      </c>
      <c r="H21" s="11" t="s">
        <v>0</v>
      </c>
      <c r="I21" s="8" t="s">
        <v>0</v>
      </c>
      <c r="J21" s="11" t="s">
        <v>0</v>
      </c>
      <c r="K21" s="8" t="s">
        <v>0</v>
      </c>
      <c r="L21" s="11" t="s">
        <v>0</v>
      </c>
      <c r="M21" s="8" t="s">
        <v>0</v>
      </c>
      <c r="N21" s="11" t="s">
        <v>0</v>
      </c>
      <c r="O21" s="8" t="s">
        <v>0</v>
      </c>
      <c r="P21" s="11" t="s">
        <v>0</v>
      </c>
      <c r="Q21" s="8" t="s">
        <v>0</v>
      </c>
      <c r="R21" s="11" t="s">
        <v>0</v>
      </c>
      <c r="S21" s="8" t="s">
        <v>0</v>
      </c>
      <c r="T21" s="11" t="s">
        <v>0</v>
      </c>
      <c r="U21" s="8" t="s">
        <v>0</v>
      </c>
      <c r="V21" s="11" t="s">
        <v>0</v>
      </c>
      <c r="W21" s="54" t="s">
        <v>0</v>
      </c>
      <c r="X21" s="70"/>
      <c r="Y21" s="71"/>
    </row>
    <row r="22" spans="1:25" ht="29" customHeight="1" x14ac:dyDescent="0.2">
      <c r="A22" s="18" t="s">
        <v>44</v>
      </c>
      <c r="B22" s="13">
        <v>2500000</v>
      </c>
      <c r="C22" s="8" t="s">
        <v>0</v>
      </c>
      <c r="D22" s="11" t="s">
        <v>0</v>
      </c>
      <c r="E22" s="8" t="s">
        <v>0</v>
      </c>
      <c r="F22" s="11" t="s">
        <v>0</v>
      </c>
      <c r="G22" s="8" t="s">
        <v>0</v>
      </c>
      <c r="H22" s="11" t="s">
        <v>0</v>
      </c>
      <c r="I22" s="8" t="s">
        <v>0</v>
      </c>
      <c r="J22" s="11" t="s">
        <v>0</v>
      </c>
      <c r="K22" s="8" t="s">
        <v>0</v>
      </c>
      <c r="L22" s="11" t="s">
        <v>0</v>
      </c>
      <c r="M22" s="8" t="s">
        <v>0</v>
      </c>
      <c r="N22" s="11" t="s">
        <v>0</v>
      </c>
      <c r="O22" s="8" t="s">
        <v>0</v>
      </c>
      <c r="P22" s="11" t="s">
        <v>0</v>
      </c>
      <c r="Q22" s="8" t="s">
        <v>0</v>
      </c>
      <c r="R22" s="11" t="s">
        <v>0</v>
      </c>
      <c r="S22" s="8" t="s">
        <v>0</v>
      </c>
      <c r="T22" s="11" t="s">
        <v>0</v>
      </c>
      <c r="U22" s="8" t="s">
        <v>0</v>
      </c>
      <c r="V22" s="11" t="s">
        <v>0</v>
      </c>
      <c r="W22" s="54" t="s">
        <v>0</v>
      </c>
      <c r="X22" s="70"/>
      <c r="Y22" s="71"/>
    </row>
    <row r="23" spans="1:25" ht="29" customHeight="1" x14ac:dyDescent="0.2">
      <c r="A23" s="18" t="s">
        <v>45</v>
      </c>
      <c r="B23" s="52">
        <v>4200000</v>
      </c>
      <c r="C23" s="8" t="s">
        <v>0</v>
      </c>
      <c r="D23" s="11" t="s">
        <v>0</v>
      </c>
      <c r="E23" s="8" t="s">
        <v>0</v>
      </c>
      <c r="F23" s="11" t="s">
        <v>0</v>
      </c>
      <c r="G23" s="5" t="s">
        <v>0</v>
      </c>
      <c r="H23" s="11" t="s">
        <v>0</v>
      </c>
      <c r="I23" s="5" t="s">
        <v>0</v>
      </c>
      <c r="J23" s="11" t="s">
        <v>0</v>
      </c>
      <c r="K23" s="5" t="s">
        <v>0</v>
      </c>
      <c r="L23" s="11" t="s">
        <v>0</v>
      </c>
      <c r="M23" s="5" t="s">
        <v>0</v>
      </c>
      <c r="N23" s="11" t="s">
        <v>0</v>
      </c>
      <c r="O23" s="5" t="s">
        <v>0</v>
      </c>
      <c r="P23" s="11" t="s">
        <v>0</v>
      </c>
      <c r="Q23" s="5" t="s">
        <v>0</v>
      </c>
      <c r="R23" s="11" t="s">
        <v>0</v>
      </c>
      <c r="S23" s="5" t="s">
        <v>0</v>
      </c>
      <c r="T23" s="11" t="s">
        <v>0</v>
      </c>
      <c r="U23" s="5" t="s">
        <v>0</v>
      </c>
      <c r="V23" s="11" t="s">
        <v>0</v>
      </c>
      <c r="W23" s="27" t="s">
        <v>0</v>
      </c>
      <c r="X23" s="70"/>
      <c r="Y23" s="71"/>
    </row>
    <row r="24" spans="1:25" ht="29" customHeight="1" x14ac:dyDescent="0.2">
      <c r="A24" s="18" t="s">
        <v>46</v>
      </c>
      <c r="B24" s="13">
        <v>6000000</v>
      </c>
      <c r="C24" s="8" t="s">
        <v>0</v>
      </c>
      <c r="D24" s="11" t="s">
        <v>0</v>
      </c>
      <c r="E24" s="8" t="s">
        <v>0</v>
      </c>
      <c r="F24" s="11" t="s">
        <v>0</v>
      </c>
      <c r="G24" s="5" t="s">
        <v>0</v>
      </c>
      <c r="H24" s="11" t="s">
        <v>0</v>
      </c>
      <c r="I24" s="5" t="s">
        <v>0</v>
      </c>
      <c r="J24" s="11" t="s">
        <v>0</v>
      </c>
      <c r="K24" s="5" t="s">
        <v>0</v>
      </c>
      <c r="L24" s="11" t="s">
        <v>0</v>
      </c>
      <c r="M24" s="5" t="s">
        <v>0</v>
      </c>
      <c r="N24" s="11" t="s">
        <v>0</v>
      </c>
      <c r="O24" s="5" t="s">
        <v>0</v>
      </c>
      <c r="P24" s="11" t="s">
        <v>0</v>
      </c>
      <c r="Q24" s="5" t="s">
        <v>0</v>
      </c>
      <c r="R24" s="11" t="s">
        <v>0</v>
      </c>
      <c r="S24" s="5" t="s">
        <v>0</v>
      </c>
      <c r="T24" s="11" t="s">
        <v>0</v>
      </c>
      <c r="U24" s="5" t="s">
        <v>0</v>
      </c>
      <c r="V24" s="11" t="s">
        <v>0</v>
      </c>
      <c r="W24" s="27" t="s">
        <v>0</v>
      </c>
      <c r="X24" s="70"/>
      <c r="Y24" s="71"/>
    </row>
    <row r="25" spans="1:25" ht="29" customHeight="1" x14ac:dyDescent="0.2">
      <c r="A25" s="18" t="s">
        <v>47</v>
      </c>
      <c r="B25" s="13">
        <v>5000000</v>
      </c>
      <c r="C25" s="8" t="s">
        <v>0</v>
      </c>
      <c r="D25" s="11" t="s">
        <v>0</v>
      </c>
      <c r="E25" s="8" t="s">
        <v>0</v>
      </c>
      <c r="F25" s="11" t="s">
        <v>0</v>
      </c>
      <c r="G25" s="5" t="s">
        <v>0</v>
      </c>
      <c r="H25" s="11" t="s">
        <v>0</v>
      </c>
      <c r="I25" s="5" t="s">
        <v>0</v>
      </c>
      <c r="J25" s="11" t="s">
        <v>0</v>
      </c>
      <c r="K25" s="5" t="s">
        <v>0</v>
      </c>
      <c r="L25" s="11" t="s">
        <v>0</v>
      </c>
      <c r="M25" s="5" t="s">
        <v>0</v>
      </c>
      <c r="N25" s="11" t="s">
        <v>0</v>
      </c>
      <c r="O25" s="5" t="s">
        <v>0</v>
      </c>
      <c r="P25" s="11" t="s">
        <v>0</v>
      </c>
      <c r="Q25" s="5" t="s">
        <v>0</v>
      </c>
      <c r="R25" s="11" t="s">
        <v>0</v>
      </c>
      <c r="S25" s="5" t="s">
        <v>0</v>
      </c>
      <c r="T25" s="11" t="s">
        <v>0</v>
      </c>
      <c r="U25" s="5" t="s">
        <v>0</v>
      </c>
      <c r="V25" s="11" t="s">
        <v>0</v>
      </c>
      <c r="W25" s="27" t="s">
        <v>0</v>
      </c>
      <c r="X25" s="70"/>
      <c r="Y25" s="71"/>
    </row>
    <row r="26" spans="1:25" ht="29" customHeight="1" x14ac:dyDescent="0.2">
      <c r="A26" s="18" t="s">
        <v>48</v>
      </c>
      <c r="B26" s="13">
        <v>17000000</v>
      </c>
      <c r="C26" s="7">
        <v>0.2</v>
      </c>
      <c r="D26" s="10">
        <v>0.2</v>
      </c>
      <c r="E26" s="7">
        <v>0.2</v>
      </c>
      <c r="F26" s="11" t="s">
        <v>0</v>
      </c>
      <c r="G26" s="5" t="s">
        <v>0</v>
      </c>
      <c r="H26" s="11" t="s">
        <v>0</v>
      </c>
      <c r="I26" s="5" t="s">
        <v>0</v>
      </c>
      <c r="J26" s="11" t="s">
        <v>0</v>
      </c>
      <c r="K26" s="5" t="s">
        <v>0</v>
      </c>
      <c r="L26" s="11" t="s">
        <v>0</v>
      </c>
      <c r="M26" s="5" t="s">
        <v>0</v>
      </c>
      <c r="N26" s="10">
        <v>1.5</v>
      </c>
      <c r="O26" s="5" t="s">
        <v>0</v>
      </c>
      <c r="P26" s="10">
        <v>0.2</v>
      </c>
      <c r="Q26" s="4">
        <v>0.2</v>
      </c>
      <c r="R26" s="10">
        <v>0.2</v>
      </c>
      <c r="S26" s="4">
        <v>0.2</v>
      </c>
      <c r="T26" s="11" t="s">
        <v>0</v>
      </c>
      <c r="U26" s="5" t="s">
        <v>0</v>
      </c>
      <c r="V26" s="11" t="s">
        <v>0</v>
      </c>
      <c r="W26" s="27" t="s">
        <v>0</v>
      </c>
      <c r="X26" s="70"/>
      <c r="Y26" s="71"/>
    </row>
    <row r="27" spans="1:25" ht="29" customHeight="1" x14ac:dyDescent="0.2">
      <c r="A27" s="18" t="s">
        <v>49</v>
      </c>
      <c r="B27" s="13">
        <v>4700000</v>
      </c>
      <c r="C27" s="7">
        <v>38</v>
      </c>
      <c r="D27" s="11" t="s">
        <v>0</v>
      </c>
      <c r="E27" s="7">
        <v>38</v>
      </c>
      <c r="F27" s="10">
        <v>72</v>
      </c>
      <c r="G27" s="4">
        <v>72</v>
      </c>
      <c r="H27" s="10">
        <v>85</v>
      </c>
      <c r="I27" s="4">
        <v>85</v>
      </c>
      <c r="J27" s="10">
        <v>38</v>
      </c>
      <c r="K27" s="4">
        <v>38</v>
      </c>
      <c r="L27" s="10">
        <v>85</v>
      </c>
      <c r="M27" s="4">
        <v>85</v>
      </c>
      <c r="N27" s="11" t="s">
        <v>0</v>
      </c>
      <c r="O27" s="5" t="s">
        <v>0</v>
      </c>
      <c r="P27" s="10">
        <v>38</v>
      </c>
      <c r="Q27" s="4">
        <v>38</v>
      </c>
      <c r="R27" s="10">
        <v>38</v>
      </c>
      <c r="S27" s="4">
        <v>38</v>
      </c>
      <c r="T27" s="10">
        <v>38</v>
      </c>
      <c r="U27" s="4">
        <v>38</v>
      </c>
      <c r="V27" s="10">
        <v>85</v>
      </c>
      <c r="W27" s="26">
        <v>85</v>
      </c>
      <c r="X27" s="70"/>
      <c r="Y27" s="71"/>
    </row>
    <row r="28" spans="1:25" ht="29" customHeight="1" x14ac:dyDescent="0.2">
      <c r="A28" s="18" t="s">
        <v>50</v>
      </c>
      <c r="B28" s="13">
        <v>1000000</v>
      </c>
      <c r="C28" s="7">
        <v>10</v>
      </c>
      <c r="D28" s="10">
        <v>10</v>
      </c>
      <c r="E28" s="7">
        <v>10</v>
      </c>
      <c r="F28" s="10">
        <v>10</v>
      </c>
      <c r="G28" s="4">
        <v>10</v>
      </c>
      <c r="H28" s="10">
        <v>10</v>
      </c>
      <c r="I28" s="4">
        <v>10</v>
      </c>
      <c r="J28" s="10">
        <v>10</v>
      </c>
      <c r="K28" s="4">
        <v>10</v>
      </c>
      <c r="L28" s="10">
        <v>10</v>
      </c>
      <c r="M28" s="4">
        <v>10</v>
      </c>
      <c r="N28" s="11" t="s">
        <v>0</v>
      </c>
      <c r="O28" s="4">
        <v>10</v>
      </c>
      <c r="P28" s="11" t="s">
        <v>0</v>
      </c>
      <c r="Q28" s="5" t="s">
        <v>0</v>
      </c>
      <c r="R28" s="10">
        <v>10</v>
      </c>
      <c r="S28" s="4">
        <v>10</v>
      </c>
      <c r="T28" s="10">
        <v>10</v>
      </c>
      <c r="U28" s="4">
        <v>10</v>
      </c>
      <c r="V28" s="10">
        <v>10</v>
      </c>
      <c r="W28" s="26">
        <v>10</v>
      </c>
      <c r="X28" s="70"/>
      <c r="Y28" s="71"/>
    </row>
    <row r="29" spans="1:25" ht="29" customHeight="1" x14ac:dyDescent="0.2">
      <c r="A29" s="18" t="s">
        <v>51</v>
      </c>
      <c r="B29" s="13">
        <v>500000</v>
      </c>
      <c r="C29" s="8" t="s">
        <v>0</v>
      </c>
      <c r="D29" s="11" t="s">
        <v>0</v>
      </c>
      <c r="E29" s="8" t="s">
        <v>0</v>
      </c>
      <c r="F29" s="11" t="s">
        <v>0</v>
      </c>
      <c r="G29" s="5" t="s">
        <v>0</v>
      </c>
      <c r="H29" s="11" t="s">
        <v>0</v>
      </c>
      <c r="I29" s="5" t="s">
        <v>0</v>
      </c>
      <c r="J29" s="11" t="s">
        <v>0</v>
      </c>
      <c r="K29" s="5" t="s">
        <v>0</v>
      </c>
      <c r="L29" s="11" t="s">
        <v>0</v>
      </c>
      <c r="M29" s="5" t="s">
        <v>0</v>
      </c>
      <c r="N29" s="11">
        <v>50</v>
      </c>
      <c r="O29" s="5" t="s">
        <v>0</v>
      </c>
      <c r="P29" s="11" t="s">
        <v>0</v>
      </c>
      <c r="Q29" s="5" t="s">
        <v>0</v>
      </c>
      <c r="R29" s="11" t="s">
        <v>0</v>
      </c>
      <c r="S29" s="5" t="s">
        <v>0</v>
      </c>
      <c r="T29" s="11" t="s">
        <v>0</v>
      </c>
      <c r="U29" s="5" t="s">
        <v>0</v>
      </c>
      <c r="V29" s="11" t="s">
        <v>0</v>
      </c>
      <c r="W29" s="27" t="s">
        <v>0</v>
      </c>
      <c r="X29" s="70"/>
      <c r="Y29" s="71"/>
    </row>
    <row r="30" spans="1:25" ht="29" customHeight="1" x14ac:dyDescent="0.2">
      <c r="A30" s="18" t="s">
        <v>52</v>
      </c>
      <c r="B30" s="13">
        <v>18300000</v>
      </c>
      <c r="C30" s="8"/>
      <c r="D30" s="11"/>
      <c r="E30" s="8"/>
      <c r="F30" s="11"/>
      <c r="G30" s="5"/>
      <c r="H30" s="11"/>
      <c r="I30" s="5"/>
      <c r="J30" s="11"/>
      <c r="K30" s="5"/>
      <c r="L30" s="11"/>
      <c r="M30" s="5"/>
      <c r="N30" s="11"/>
      <c r="O30" s="5"/>
      <c r="P30" s="11"/>
      <c r="Q30" s="5"/>
      <c r="R30" s="11"/>
      <c r="S30" s="5"/>
      <c r="T30" s="11"/>
      <c r="U30" s="5"/>
      <c r="V30" s="11"/>
      <c r="W30" s="27"/>
      <c r="X30" s="70"/>
      <c r="Y30" s="71"/>
    </row>
    <row r="31" spans="1:25" ht="29" customHeight="1" x14ac:dyDescent="0.2">
      <c r="A31" s="18" t="s">
        <v>53</v>
      </c>
      <c r="B31" s="13">
        <v>1130000</v>
      </c>
      <c r="C31" s="8" t="s">
        <v>0</v>
      </c>
      <c r="D31" s="11" t="s">
        <v>0</v>
      </c>
      <c r="E31" s="8" t="s">
        <v>0</v>
      </c>
      <c r="F31" s="10">
        <v>10</v>
      </c>
      <c r="G31" s="4">
        <v>10</v>
      </c>
      <c r="H31" s="10">
        <v>20</v>
      </c>
      <c r="I31" s="4">
        <v>20</v>
      </c>
      <c r="J31" s="11" t="s">
        <v>0</v>
      </c>
      <c r="K31" s="5" t="s">
        <v>0</v>
      </c>
      <c r="L31" s="11" t="s">
        <v>0</v>
      </c>
      <c r="M31" s="5" t="s">
        <v>0</v>
      </c>
      <c r="N31" s="11" t="s">
        <v>0</v>
      </c>
      <c r="O31" s="5" t="s">
        <v>0</v>
      </c>
      <c r="P31" s="11" t="s">
        <v>0</v>
      </c>
      <c r="Q31" s="5" t="s">
        <v>0</v>
      </c>
      <c r="R31" s="11" t="s">
        <v>0</v>
      </c>
      <c r="S31" s="5" t="s">
        <v>0</v>
      </c>
      <c r="T31" s="11" t="s">
        <v>0</v>
      </c>
      <c r="U31" s="5" t="s">
        <v>0</v>
      </c>
      <c r="V31" s="11" t="s">
        <v>0</v>
      </c>
      <c r="W31" s="27" t="s">
        <v>0</v>
      </c>
      <c r="X31" s="70"/>
      <c r="Y31" s="71"/>
    </row>
    <row r="32" spans="1:25" ht="29" customHeight="1" x14ac:dyDescent="0.2">
      <c r="A32" s="18" t="s">
        <v>54</v>
      </c>
      <c r="B32" s="13">
        <v>2500000</v>
      </c>
      <c r="C32" s="8"/>
      <c r="D32" s="11"/>
      <c r="E32" s="8"/>
      <c r="F32" s="10"/>
      <c r="G32" s="4"/>
      <c r="H32" s="10"/>
      <c r="I32" s="4"/>
      <c r="J32" s="11"/>
      <c r="K32" s="5"/>
      <c r="L32" s="11"/>
      <c r="M32" s="5"/>
      <c r="N32" s="11"/>
      <c r="O32" s="5"/>
      <c r="P32" s="11"/>
      <c r="Q32" s="5"/>
      <c r="R32" s="11"/>
      <c r="S32" s="5"/>
      <c r="T32" s="11"/>
      <c r="U32" s="5"/>
      <c r="V32" s="11"/>
      <c r="W32" s="27"/>
      <c r="X32" s="70"/>
      <c r="Y32" s="71"/>
    </row>
    <row r="33" spans="1:25" ht="29" customHeight="1" x14ac:dyDescent="0.2">
      <c r="A33" s="18" t="s">
        <v>55</v>
      </c>
      <c r="B33" s="13">
        <v>1150000</v>
      </c>
      <c r="C33" s="7">
        <v>9</v>
      </c>
      <c r="D33" s="10">
        <v>9</v>
      </c>
      <c r="E33" s="7">
        <v>9</v>
      </c>
      <c r="F33" s="10">
        <v>9</v>
      </c>
      <c r="G33" s="4">
        <v>9</v>
      </c>
      <c r="H33" s="10">
        <v>9</v>
      </c>
      <c r="I33" s="4">
        <v>9</v>
      </c>
      <c r="J33" s="10">
        <v>9</v>
      </c>
      <c r="K33" s="4">
        <v>9</v>
      </c>
      <c r="L33" s="10">
        <v>9</v>
      </c>
      <c r="M33" s="4">
        <v>9</v>
      </c>
      <c r="N33" s="11" t="s">
        <v>0</v>
      </c>
      <c r="O33" s="4">
        <v>9</v>
      </c>
      <c r="P33" s="10">
        <v>9</v>
      </c>
      <c r="Q33" s="4">
        <v>9</v>
      </c>
      <c r="R33" s="10">
        <v>9</v>
      </c>
      <c r="S33" s="4">
        <v>9</v>
      </c>
      <c r="T33" s="10">
        <v>9</v>
      </c>
      <c r="U33" s="4">
        <v>9</v>
      </c>
      <c r="V33" s="10">
        <v>9</v>
      </c>
      <c r="W33" s="26">
        <v>9</v>
      </c>
      <c r="X33" s="70"/>
      <c r="Y33" s="71"/>
    </row>
    <row r="34" spans="1:25" ht="29" customHeight="1" x14ac:dyDescent="0.2">
      <c r="A34" s="18" t="s">
        <v>56</v>
      </c>
      <c r="B34" s="13">
        <v>2590000</v>
      </c>
      <c r="C34" s="8" t="s">
        <v>0</v>
      </c>
      <c r="D34" s="11" t="s">
        <v>0</v>
      </c>
      <c r="E34" s="8" t="s">
        <v>0</v>
      </c>
      <c r="F34" s="11" t="s">
        <v>0</v>
      </c>
      <c r="G34" s="8" t="s">
        <v>0</v>
      </c>
      <c r="H34" s="11" t="s">
        <v>0</v>
      </c>
      <c r="I34" s="8" t="s">
        <v>0</v>
      </c>
      <c r="J34" s="11" t="s">
        <v>0</v>
      </c>
      <c r="K34" s="8" t="s">
        <v>0</v>
      </c>
      <c r="L34" s="11" t="s">
        <v>0</v>
      </c>
      <c r="M34" s="8" t="s">
        <v>0</v>
      </c>
      <c r="N34" s="11" t="s">
        <v>0</v>
      </c>
      <c r="O34" s="8" t="s">
        <v>0</v>
      </c>
      <c r="P34" s="11" t="s">
        <v>0</v>
      </c>
      <c r="Q34" s="8" t="s">
        <v>0</v>
      </c>
      <c r="R34" s="11" t="s">
        <v>0</v>
      </c>
      <c r="S34" s="8" t="s">
        <v>0</v>
      </c>
      <c r="T34" s="11" t="s">
        <v>0</v>
      </c>
      <c r="U34" s="8" t="s">
        <v>0</v>
      </c>
      <c r="V34" s="11" t="s">
        <v>0</v>
      </c>
      <c r="W34" s="54" t="s">
        <v>0</v>
      </c>
      <c r="X34" s="70"/>
      <c r="Y34" s="71"/>
    </row>
    <row r="35" spans="1:25" ht="29" customHeight="1" x14ac:dyDescent="0.2">
      <c r="A35" s="18" t="s">
        <v>57</v>
      </c>
      <c r="B35" s="13">
        <v>2220000</v>
      </c>
      <c r="C35" s="8"/>
      <c r="D35" s="11"/>
      <c r="E35" s="8"/>
      <c r="F35" s="11"/>
      <c r="G35" s="8"/>
      <c r="H35" s="11"/>
      <c r="I35" s="8"/>
      <c r="J35" s="11"/>
      <c r="K35" s="8"/>
      <c r="L35" s="11"/>
      <c r="M35" s="8"/>
      <c r="N35" s="11"/>
      <c r="O35" s="8"/>
      <c r="P35" s="11"/>
      <c r="Q35" s="8"/>
      <c r="R35" s="11"/>
      <c r="S35" s="8"/>
      <c r="T35" s="11"/>
      <c r="U35" s="8"/>
      <c r="V35" s="11"/>
      <c r="W35" s="54"/>
      <c r="X35" s="70"/>
      <c r="Y35" s="71"/>
    </row>
    <row r="36" spans="1:25" ht="29" customHeight="1" x14ac:dyDescent="0.2">
      <c r="A36" s="18" t="s">
        <v>58</v>
      </c>
      <c r="B36" s="13">
        <v>2220000</v>
      </c>
      <c r="C36" s="8"/>
      <c r="D36" s="11"/>
      <c r="E36" s="8"/>
      <c r="F36" s="11"/>
      <c r="G36" s="8"/>
      <c r="H36" s="11"/>
      <c r="I36" s="8"/>
      <c r="J36" s="11"/>
      <c r="K36" s="8"/>
      <c r="L36" s="11"/>
      <c r="M36" s="8"/>
      <c r="N36" s="11"/>
      <c r="O36" s="8"/>
      <c r="P36" s="11"/>
      <c r="Q36" s="8"/>
      <c r="R36" s="11"/>
      <c r="S36" s="8"/>
      <c r="T36" s="11"/>
      <c r="U36" s="8"/>
      <c r="V36" s="11"/>
      <c r="W36" s="54"/>
      <c r="X36" s="70"/>
      <c r="Y36" s="71"/>
    </row>
    <row r="37" spans="1:25" ht="29" customHeight="1" x14ac:dyDescent="0.2">
      <c r="A37" s="18" t="s">
        <v>59</v>
      </c>
      <c r="B37" s="13">
        <v>4000000</v>
      </c>
      <c r="C37" s="8"/>
      <c r="D37" s="11"/>
      <c r="E37" s="8"/>
      <c r="F37" s="11"/>
      <c r="G37" s="8"/>
      <c r="H37" s="11"/>
      <c r="I37" s="8"/>
      <c r="J37" s="11"/>
      <c r="K37" s="8"/>
      <c r="L37" s="11"/>
      <c r="M37" s="8"/>
      <c r="N37" s="11"/>
      <c r="O37" s="8"/>
      <c r="P37" s="11"/>
      <c r="Q37" s="8"/>
      <c r="R37" s="11"/>
      <c r="S37" s="8"/>
      <c r="T37" s="11"/>
      <c r="U37" s="8"/>
      <c r="V37" s="11"/>
      <c r="W37" s="54"/>
      <c r="X37" s="70"/>
      <c r="Y37" s="71"/>
    </row>
    <row r="38" spans="1:25" ht="29" customHeight="1" x14ac:dyDescent="0.2">
      <c r="A38" s="18" t="s">
        <v>60</v>
      </c>
      <c r="B38" s="13">
        <v>1880000</v>
      </c>
      <c r="C38" s="8" t="s">
        <v>0</v>
      </c>
      <c r="D38" s="11" t="s">
        <v>0</v>
      </c>
      <c r="E38" s="8" t="s">
        <v>0</v>
      </c>
      <c r="F38" s="11" t="s">
        <v>0</v>
      </c>
      <c r="G38" s="8" t="s">
        <v>0</v>
      </c>
      <c r="H38" s="11" t="s">
        <v>0</v>
      </c>
      <c r="I38" s="8" t="s">
        <v>0</v>
      </c>
      <c r="J38" s="11" t="s">
        <v>0</v>
      </c>
      <c r="K38" s="8" t="s">
        <v>0</v>
      </c>
      <c r="L38" s="11" t="s">
        <v>0</v>
      </c>
      <c r="M38" s="8" t="s">
        <v>0</v>
      </c>
      <c r="N38" s="11" t="s">
        <v>0</v>
      </c>
      <c r="O38" s="8" t="s">
        <v>0</v>
      </c>
      <c r="P38" s="11" t="s">
        <v>0</v>
      </c>
      <c r="Q38" s="8" t="s">
        <v>0</v>
      </c>
      <c r="R38" s="11" t="s">
        <v>0</v>
      </c>
      <c r="S38" s="8" t="s">
        <v>0</v>
      </c>
      <c r="T38" s="11" t="s">
        <v>0</v>
      </c>
      <c r="U38" s="8" t="s">
        <v>0</v>
      </c>
      <c r="V38" s="11" t="s">
        <v>0</v>
      </c>
      <c r="W38" s="54" t="s">
        <v>0</v>
      </c>
      <c r="X38" s="70"/>
      <c r="Y38" s="71"/>
    </row>
    <row r="39" spans="1:25" ht="29" customHeight="1" x14ac:dyDescent="0.2">
      <c r="A39" s="18" t="s">
        <v>61</v>
      </c>
      <c r="B39" s="13">
        <v>985000</v>
      </c>
      <c r="C39" s="8" t="s">
        <v>0</v>
      </c>
      <c r="D39" s="11" t="s">
        <v>0</v>
      </c>
      <c r="E39" s="8" t="s">
        <v>0</v>
      </c>
      <c r="F39" s="11" t="s">
        <v>0</v>
      </c>
      <c r="G39" s="8" t="s">
        <v>0</v>
      </c>
      <c r="H39" s="11" t="s">
        <v>0</v>
      </c>
      <c r="I39" s="8" t="s">
        <v>0</v>
      </c>
      <c r="J39" s="11" t="s">
        <v>0</v>
      </c>
      <c r="K39" s="8" t="s">
        <v>0</v>
      </c>
      <c r="L39" s="11" t="s">
        <v>0</v>
      </c>
      <c r="M39" s="8" t="s">
        <v>0</v>
      </c>
      <c r="N39" s="11" t="s">
        <v>0</v>
      </c>
      <c r="O39" s="8" t="s">
        <v>0</v>
      </c>
      <c r="P39" s="11" t="s">
        <v>0</v>
      </c>
      <c r="Q39" s="8" t="s">
        <v>0</v>
      </c>
      <c r="R39" s="11" t="s">
        <v>0</v>
      </c>
      <c r="S39" s="8" t="s">
        <v>0</v>
      </c>
      <c r="T39" s="11" t="s">
        <v>0</v>
      </c>
      <c r="U39" s="8" t="s">
        <v>0</v>
      </c>
      <c r="V39" s="11" t="s">
        <v>0</v>
      </c>
      <c r="W39" s="54" t="s">
        <v>0</v>
      </c>
      <c r="X39" s="70"/>
      <c r="Y39" s="71"/>
    </row>
    <row r="40" spans="1:25" ht="29" customHeight="1" x14ac:dyDescent="0.2">
      <c r="A40" s="18" t="s">
        <v>62</v>
      </c>
      <c r="B40" s="13">
        <v>200000</v>
      </c>
      <c r="C40" s="7">
        <v>1.5</v>
      </c>
      <c r="D40" s="10">
        <v>1.5</v>
      </c>
      <c r="E40" s="7">
        <v>1.5</v>
      </c>
      <c r="F40" s="10">
        <v>1.5</v>
      </c>
      <c r="G40" s="4">
        <v>1.5</v>
      </c>
      <c r="H40" s="10">
        <v>1.5</v>
      </c>
      <c r="I40" s="4">
        <v>1.5</v>
      </c>
      <c r="J40" s="10">
        <v>1.5</v>
      </c>
      <c r="K40" s="4">
        <v>1.5</v>
      </c>
      <c r="L40" s="10">
        <v>1.5</v>
      </c>
      <c r="M40" s="4">
        <v>1.5</v>
      </c>
      <c r="N40" s="10">
        <v>1.5</v>
      </c>
      <c r="O40" s="4">
        <v>1.5</v>
      </c>
      <c r="P40" s="10">
        <v>1.5</v>
      </c>
      <c r="Q40" s="4">
        <v>1.5</v>
      </c>
      <c r="R40" s="10">
        <v>1.5</v>
      </c>
      <c r="S40" s="4">
        <v>1.5</v>
      </c>
      <c r="T40" s="10">
        <v>1.5</v>
      </c>
      <c r="U40" s="4">
        <v>1.5</v>
      </c>
      <c r="V40" s="10">
        <v>1.5</v>
      </c>
      <c r="W40" s="26">
        <v>1.5</v>
      </c>
      <c r="X40" s="70"/>
      <c r="Y40" s="71"/>
    </row>
    <row r="41" spans="1:25" ht="29" customHeight="1" x14ac:dyDescent="0.2">
      <c r="A41" s="18" t="s">
        <v>63</v>
      </c>
      <c r="B41" s="13">
        <v>23000</v>
      </c>
      <c r="C41" s="8" t="s">
        <v>0</v>
      </c>
      <c r="D41" s="11" t="s">
        <v>0</v>
      </c>
      <c r="E41" s="8" t="s">
        <v>0</v>
      </c>
      <c r="F41" s="11" t="s">
        <v>0</v>
      </c>
      <c r="G41" s="5" t="s">
        <v>0</v>
      </c>
      <c r="H41" s="11" t="s">
        <v>0</v>
      </c>
      <c r="I41" s="5" t="s">
        <v>0</v>
      </c>
      <c r="J41" s="11" t="s">
        <v>0</v>
      </c>
      <c r="K41" s="5" t="s">
        <v>0</v>
      </c>
      <c r="L41" s="11" t="s">
        <v>0</v>
      </c>
      <c r="M41" s="5" t="s">
        <v>0</v>
      </c>
      <c r="N41" s="11" t="s">
        <v>0</v>
      </c>
      <c r="O41" s="5" t="s">
        <v>0</v>
      </c>
      <c r="P41" s="11" t="s">
        <v>0</v>
      </c>
      <c r="Q41" s="5" t="s">
        <v>0</v>
      </c>
      <c r="R41" s="10">
        <v>1000</v>
      </c>
      <c r="S41" s="4">
        <v>1000</v>
      </c>
      <c r="T41" s="10">
        <v>1000</v>
      </c>
      <c r="U41" s="5">
        <v>1000</v>
      </c>
      <c r="V41" s="11">
        <v>1000</v>
      </c>
      <c r="W41" s="27">
        <v>1000</v>
      </c>
      <c r="X41" s="70"/>
      <c r="Y41" s="71"/>
    </row>
    <row r="42" spans="1:25" ht="29" customHeight="1" x14ac:dyDescent="0.2">
      <c r="A42" s="18" t="s">
        <v>64</v>
      </c>
      <c r="B42" s="13">
        <v>58000</v>
      </c>
      <c r="C42" s="7">
        <v>275</v>
      </c>
      <c r="D42" s="10">
        <v>275</v>
      </c>
      <c r="E42" s="7">
        <v>275</v>
      </c>
      <c r="F42" s="10">
        <v>275</v>
      </c>
      <c r="G42" s="4">
        <v>275</v>
      </c>
      <c r="H42" s="10">
        <v>275</v>
      </c>
      <c r="I42" s="4">
        <v>275</v>
      </c>
      <c r="J42" s="10">
        <v>300</v>
      </c>
      <c r="K42" s="4">
        <v>300</v>
      </c>
      <c r="L42" s="10">
        <v>300</v>
      </c>
      <c r="M42" s="4">
        <v>300</v>
      </c>
      <c r="N42" s="11" t="s">
        <v>0</v>
      </c>
      <c r="O42" s="4">
        <v>275</v>
      </c>
      <c r="P42" s="11" t="s">
        <v>0</v>
      </c>
      <c r="Q42" s="5" t="s">
        <v>0</v>
      </c>
      <c r="R42" s="11" t="s">
        <v>0</v>
      </c>
      <c r="S42" s="5" t="s">
        <v>0</v>
      </c>
      <c r="T42" s="11" t="s">
        <v>0</v>
      </c>
      <c r="U42" s="5" t="s">
        <v>0</v>
      </c>
      <c r="V42" s="11" t="s">
        <v>0</v>
      </c>
      <c r="W42" s="27" t="s">
        <v>0</v>
      </c>
      <c r="X42" s="70"/>
      <c r="Y42" s="71"/>
    </row>
    <row r="43" spans="1:25" ht="29" customHeight="1" x14ac:dyDescent="0.2">
      <c r="A43" s="18" t="s">
        <v>65</v>
      </c>
      <c r="B43" s="13">
        <v>255000</v>
      </c>
      <c r="C43" s="8" t="s">
        <v>0</v>
      </c>
      <c r="D43" s="11" t="s">
        <v>0</v>
      </c>
      <c r="E43" s="8" t="s">
        <v>0</v>
      </c>
      <c r="F43" s="11" t="s">
        <v>0</v>
      </c>
      <c r="G43" s="8" t="s">
        <v>0</v>
      </c>
      <c r="H43" s="11" t="s">
        <v>0</v>
      </c>
      <c r="I43" s="8" t="s">
        <v>0</v>
      </c>
      <c r="J43" s="11" t="s">
        <v>0</v>
      </c>
      <c r="K43" s="8" t="s">
        <v>0</v>
      </c>
      <c r="L43" s="11" t="s">
        <v>0</v>
      </c>
      <c r="M43" s="8" t="s">
        <v>0</v>
      </c>
      <c r="N43" s="11" t="s">
        <v>0</v>
      </c>
      <c r="O43" s="8" t="s">
        <v>0</v>
      </c>
      <c r="P43" s="11" t="s">
        <v>0</v>
      </c>
      <c r="Q43" s="8" t="s">
        <v>0</v>
      </c>
      <c r="R43" s="11" t="s">
        <v>0</v>
      </c>
      <c r="S43" s="8" t="s">
        <v>0</v>
      </c>
      <c r="T43" s="11" t="s">
        <v>0</v>
      </c>
      <c r="U43" s="8" t="s">
        <v>0</v>
      </c>
      <c r="V43" s="11" t="s">
        <v>2</v>
      </c>
      <c r="W43" s="54" t="s">
        <v>0</v>
      </c>
      <c r="X43" s="70"/>
      <c r="Y43" s="71"/>
    </row>
    <row r="44" spans="1:25" ht="29" customHeight="1" x14ac:dyDescent="0.2">
      <c r="A44" s="18" t="s">
        <v>66</v>
      </c>
      <c r="B44" s="13">
        <v>520000</v>
      </c>
      <c r="C44" s="8" t="s">
        <v>0</v>
      </c>
      <c r="D44" s="11" t="s">
        <v>0</v>
      </c>
      <c r="E44" s="8" t="s">
        <v>0</v>
      </c>
      <c r="F44" s="11" t="s">
        <v>0</v>
      </c>
      <c r="G44" s="8" t="s">
        <v>0</v>
      </c>
      <c r="H44" s="11" t="s">
        <v>0</v>
      </c>
      <c r="I44" s="8" t="s">
        <v>0</v>
      </c>
      <c r="J44" s="11" t="s">
        <v>0</v>
      </c>
      <c r="K44" s="8" t="s">
        <v>0</v>
      </c>
      <c r="L44" s="11" t="s">
        <v>0</v>
      </c>
      <c r="M44" s="8" t="s">
        <v>0</v>
      </c>
      <c r="N44" s="11" t="s">
        <v>0</v>
      </c>
      <c r="O44" s="8" t="s">
        <v>0</v>
      </c>
      <c r="P44" s="11" t="s">
        <v>0</v>
      </c>
      <c r="Q44" s="8" t="s">
        <v>0</v>
      </c>
      <c r="R44" s="11" t="s">
        <v>0</v>
      </c>
      <c r="S44" s="8" t="s">
        <v>0</v>
      </c>
      <c r="T44" s="11" t="s">
        <v>0</v>
      </c>
      <c r="U44" s="8" t="s">
        <v>0</v>
      </c>
      <c r="V44" s="11" t="s">
        <v>0</v>
      </c>
      <c r="W44" s="54" t="s">
        <v>0</v>
      </c>
      <c r="X44" s="70"/>
      <c r="Y44" s="71"/>
    </row>
    <row r="45" spans="1:25" ht="29" customHeight="1" x14ac:dyDescent="0.2">
      <c r="A45" s="18" t="s">
        <v>67</v>
      </c>
      <c r="B45" s="13">
        <v>400000</v>
      </c>
      <c r="C45" s="8"/>
      <c r="D45" s="11"/>
      <c r="E45" s="8"/>
      <c r="F45" s="11"/>
      <c r="G45" s="8"/>
      <c r="H45" s="11"/>
      <c r="I45" s="8"/>
      <c r="J45" s="11"/>
      <c r="K45" s="8"/>
      <c r="L45" s="11"/>
      <c r="M45" s="8"/>
      <c r="N45" s="11"/>
      <c r="O45" s="8"/>
      <c r="P45" s="11"/>
      <c r="Q45" s="8"/>
      <c r="R45" s="11"/>
      <c r="S45" s="8"/>
      <c r="T45" s="11"/>
      <c r="U45" s="8"/>
      <c r="V45" s="11"/>
      <c r="W45" s="54"/>
      <c r="X45" s="70"/>
      <c r="Y45" s="71"/>
    </row>
    <row r="46" spans="1:25" ht="29" customHeight="1" x14ac:dyDescent="0.2">
      <c r="A46" s="18" t="s">
        <v>68</v>
      </c>
      <c r="B46" s="13">
        <v>255000</v>
      </c>
      <c r="C46" s="7">
        <v>55</v>
      </c>
      <c r="D46" s="10">
        <v>55</v>
      </c>
      <c r="E46" s="7">
        <v>55</v>
      </c>
      <c r="F46" s="10">
        <v>55</v>
      </c>
      <c r="G46" s="4">
        <v>55</v>
      </c>
      <c r="H46" s="10">
        <v>55</v>
      </c>
      <c r="I46" s="4">
        <v>55</v>
      </c>
      <c r="J46" s="11">
        <v>100</v>
      </c>
      <c r="K46" s="5">
        <v>100</v>
      </c>
      <c r="L46" s="11">
        <v>100</v>
      </c>
      <c r="M46" s="5">
        <v>100</v>
      </c>
      <c r="N46" s="11" t="s">
        <v>0</v>
      </c>
      <c r="O46" s="4">
        <v>55</v>
      </c>
      <c r="P46" s="10">
        <v>100</v>
      </c>
      <c r="Q46" s="4">
        <v>100</v>
      </c>
      <c r="R46" s="10">
        <v>100</v>
      </c>
      <c r="S46" s="4">
        <v>100</v>
      </c>
      <c r="T46" s="10">
        <v>100</v>
      </c>
      <c r="U46" s="4">
        <v>100</v>
      </c>
      <c r="V46" s="10">
        <v>100</v>
      </c>
      <c r="W46" s="26">
        <v>100</v>
      </c>
      <c r="X46" s="70"/>
      <c r="Y46" s="71"/>
    </row>
    <row r="47" spans="1:25" ht="29" customHeight="1" x14ac:dyDescent="0.2">
      <c r="A47" s="18" t="s">
        <v>69</v>
      </c>
      <c r="B47" s="13">
        <v>350000</v>
      </c>
      <c r="C47" s="7">
        <v>100</v>
      </c>
      <c r="D47" s="10">
        <v>100</v>
      </c>
      <c r="E47" s="7">
        <v>100</v>
      </c>
      <c r="F47" s="10">
        <v>100</v>
      </c>
      <c r="G47" s="4">
        <v>100</v>
      </c>
      <c r="H47" s="10">
        <v>100</v>
      </c>
      <c r="I47" s="4">
        <v>100</v>
      </c>
      <c r="J47" s="10">
        <v>135</v>
      </c>
      <c r="K47" s="4">
        <v>135</v>
      </c>
      <c r="L47" s="10">
        <v>135</v>
      </c>
      <c r="M47" s="4">
        <v>135</v>
      </c>
      <c r="N47" s="11" t="s">
        <v>0</v>
      </c>
      <c r="O47" s="4">
        <v>100</v>
      </c>
      <c r="P47" s="11" t="s">
        <v>0</v>
      </c>
      <c r="Q47" s="5" t="s">
        <v>0</v>
      </c>
      <c r="R47" s="11" t="s">
        <v>0</v>
      </c>
      <c r="S47" s="5" t="s">
        <v>0</v>
      </c>
      <c r="T47" s="11" t="s">
        <v>0</v>
      </c>
      <c r="U47" s="5" t="s">
        <v>0</v>
      </c>
      <c r="V47" s="11" t="s">
        <v>0</v>
      </c>
      <c r="W47" s="27" t="s">
        <v>0</v>
      </c>
      <c r="X47" s="70"/>
      <c r="Y47" s="71"/>
    </row>
    <row r="48" spans="1:25" ht="29" customHeight="1" x14ac:dyDescent="0.2">
      <c r="A48" s="18" t="s">
        <v>70</v>
      </c>
      <c r="B48" s="13">
        <v>10000</v>
      </c>
      <c r="C48" s="7"/>
      <c r="D48" s="10"/>
      <c r="E48" s="7"/>
      <c r="F48" s="10"/>
      <c r="G48" s="4"/>
      <c r="H48" s="10"/>
      <c r="I48" s="4"/>
      <c r="J48" s="10"/>
      <c r="K48" s="4"/>
      <c r="L48" s="10"/>
      <c r="M48" s="4"/>
      <c r="N48" s="11"/>
      <c r="O48" s="4"/>
      <c r="P48" s="11"/>
      <c r="Q48" s="5"/>
      <c r="R48" s="11"/>
      <c r="S48" s="5"/>
      <c r="T48" s="11"/>
      <c r="U48" s="5"/>
      <c r="V48" s="11"/>
      <c r="W48" s="27"/>
      <c r="X48" s="70"/>
      <c r="Y48" s="71"/>
    </row>
    <row r="49" spans="1:25" ht="29" customHeight="1" x14ac:dyDescent="0.2">
      <c r="A49" s="18" t="s">
        <v>71</v>
      </c>
      <c r="B49" s="13">
        <v>2860000</v>
      </c>
      <c r="C49" s="7"/>
      <c r="D49" s="10"/>
      <c r="E49" s="7"/>
      <c r="F49" s="10"/>
      <c r="G49" s="4"/>
      <c r="H49" s="10"/>
      <c r="I49" s="4"/>
      <c r="J49" s="10"/>
      <c r="K49" s="4"/>
      <c r="L49" s="10"/>
      <c r="M49" s="4"/>
      <c r="N49" s="11"/>
      <c r="O49" s="4"/>
      <c r="P49" s="11"/>
      <c r="Q49" s="5"/>
      <c r="R49" s="11"/>
      <c r="S49" s="5"/>
      <c r="T49" s="11"/>
      <c r="U49" s="5"/>
      <c r="V49" s="11"/>
      <c r="W49" s="27"/>
      <c r="X49" s="70"/>
      <c r="Y49" s="71"/>
    </row>
    <row r="50" spans="1:25" ht="29" customHeight="1" x14ac:dyDescent="0.2">
      <c r="A50" s="18" t="s">
        <v>72</v>
      </c>
      <c r="B50" s="13">
        <v>20000</v>
      </c>
      <c r="C50" s="8" t="s">
        <v>0</v>
      </c>
      <c r="D50" s="11" t="s">
        <v>0</v>
      </c>
      <c r="E50" s="8" t="s">
        <v>0</v>
      </c>
      <c r="F50" s="11" t="s">
        <v>0</v>
      </c>
      <c r="G50" s="8" t="s">
        <v>0</v>
      </c>
      <c r="H50" s="11" t="s">
        <v>0</v>
      </c>
      <c r="I50" s="8" t="s">
        <v>0</v>
      </c>
      <c r="J50" s="11" t="s">
        <v>0</v>
      </c>
      <c r="K50" s="8" t="s">
        <v>0</v>
      </c>
      <c r="L50" s="11" t="s">
        <v>0</v>
      </c>
      <c r="M50" s="8" t="s">
        <v>0</v>
      </c>
      <c r="N50" s="11" t="s">
        <v>0</v>
      </c>
      <c r="O50" s="8" t="s">
        <v>0</v>
      </c>
      <c r="P50" s="11" t="s">
        <v>0</v>
      </c>
      <c r="Q50" s="8" t="s">
        <v>0</v>
      </c>
      <c r="R50" s="11" t="s">
        <v>0</v>
      </c>
      <c r="S50" s="8" t="s">
        <v>0</v>
      </c>
      <c r="T50" s="11" t="s">
        <v>0</v>
      </c>
      <c r="U50" s="8" t="s">
        <v>0</v>
      </c>
      <c r="V50" s="11" t="s">
        <v>0</v>
      </c>
      <c r="W50" s="54" t="s">
        <v>0</v>
      </c>
      <c r="X50" s="70"/>
      <c r="Y50" s="71"/>
    </row>
    <row r="51" spans="1:25" ht="29" customHeight="1" x14ac:dyDescent="0.2">
      <c r="A51" s="18" t="s">
        <v>73</v>
      </c>
      <c r="B51" s="13">
        <v>50000</v>
      </c>
      <c r="C51" s="8" t="s">
        <v>0</v>
      </c>
      <c r="D51" s="11" t="s">
        <v>0</v>
      </c>
      <c r="E51" s="8" t="s">
        <v>0</v>
      </c>
      <c r="F51" s="11" t="s">
        <v>0</v>
      </c>
      <c r="G51" s="8" t="s">
        <v>0</v>
      </c>
      <c r="H51" s="11" t="s">
        <v>0</v>
      </c>
      <c r="I51" s="8" t="s">
        <v>0</v>
      </c>
      <c r="J51" s="11" t="s">
        <v>0</v>
      </c>
      <c r="K51" s="8" t="s">
        <v>0</v>
      </c>
      <c r="L51" s="11" t="s">
        <v>0</v>
      </c>
      <c r="M51" s="8" t="s">
        <v>0</v>
      </c>
      <c r="N51" s="11" t="s">
        <v>0</v>
      </c>
      <c r="O51" s="8" t="s">
        <v>0</v>
      </c>
      <c r="P51" s="11" t="s">
        <v>0</v>
      </c>
      <c r="Q51" s="8" t="s">
        <v>0</v>
      </c>
      <c r="R51" s="11" t="s">
        <v>0</v>
      </c>
      <c r="S51" s="8" t="s">
        <v>0</v>
      </c>
      <c r="T51" s="11" t="s">
        <v>0</v>
      </c>
      <c r="U51" s="8" t="s">
        <v>0</v>
      </c>
      <c r="V51" s="11" t="s">
        <v>0</v>
      </c>
      <c r="W51" s="54" t="s">
        <v>0</v>
      </c>
      <c r="X51" s="70"/>
      <c r="Y51" s="71"/>
    </row>
    <row r="52" spans="1:25" ht="29" customHeight="1" x14ac:dyDescent="0.2">
      <c r="A52" s="18" t="s">
        <v>74</v>
      </c>
      <c r="B52" s="13">
        <v>520000</v>
      </c>
      <c r="C52" s="8" t="s">
        <v>0</v>
      </c>
      <c r="D52" s="11" t="s">
        <v>0</v>
      </c>
      <c r="E52" s="8" t="s">
        <v>0</v>
      </c>
      <c r="F52" s="11" t="s">
        <v>0</v>
      </c>
      <c r="G52" s="5" t="s">
        <v>0</v>
      </c>
      <c r="H52" s="11" t="s">
        <v>0</v>
      </c>
      <c r="I52" s="5" t="s">
        <v>0</v>
      </c>
      <c r="J52" s="11" t="s">
        <v>0</v>
      </c>
      <c r="K52" s="5" t="s">
        <v>0</v>
      </c>
      <c r="L52" s="11" t="s">
        <v>0</v>
      </c>
      <c r="M52" s="5" t="s">
        <v>0</v>
      </c>
      <c r="N52" s="11" t="s">
        <v>0</v>
      </c>
      <c r="O52" s="5" t="s">
        <v>0</v>
      </c>
      <c r="P52" s="11" t="s">
        <v>0</v>
      </c>
      <c r="Q52" s="5" t="s">
        <v>0</v>
      </c>
      <c r="R52" s="10">
        <v>120</v>
      </c>
      <c r="S52" s="4">
        <v>120</v>
      </c>
      <c r="T52" s="10">
        <v>120</v>
      </c>
      <c r="U52" s="4">
        <v>120</v>
      </c>
      <c r="V52" s="10">
        <v>120</v>
      </c>
      <c r="W52" s="26">
        <v>120</v>
      </c>
      <c r="X52" s="70"/>
      <c r="Y52" s="71"/>
    </row>
    <row r="53" spans="1:25" ht="29" customHeight="1" x14ac:dyDescent="0.2">
      <c r="A53" s="18" t="s">
        <v>75</v>
      </c>
      <c r="B53" s="13">
        <v>120000</v>
      </c>
      <c r="C53" s="8" t="s">
        <v>0</v>
      </c>
      <c r="D53" s="11" t="s">
        <v>0</v>
      </c>
      <c r="E53" s="8" t="s">
        <v>0</v>
      </c>
      <c r="F53" s="11" t="s">
        <v>0</v>
      </c>
      <c r="G53" s="5" t="s">
        <v>0</v>
      </c>
      <c r="H53" s="11" t="s">
        <v>0</v>
      </c>
      <c r="I53" s="5" t="s">
        <v>0</v>
      </c>
      <c r="J53" s="11" t="s">
        <v>0</v>
      </c>
      <c r="K53" s="5" t="s">
        <v>0</v>
      </c>
      <c r="L53" s="11" t="s">
        <v>0</v>
      </c>
      <c r="M53" s="5" t="s">
        <v>0</v>
      </c>
      <c r="N53" s="11" t="s">
        <v>0</v>
      </c>
      <c r="O53" s="5" t="s">
        <v>0</v>
      </c>
      <c r="P53" s="10">
        <v>1615</v>
      </c>
      <c r="Q53" s="4">
        <v>1615</v>
      </c>
      <c r="R53" s="11" t="s">
        <v>0</v>
      </c>
      <c r="S53" s="5" t="s">
        <v>0</v>
      </c>
      <c r="T53" s="11" t="s">
        <v>0</v>
      </c>
      <c r="U53" s="5" t="s">
        <v>0</v>
      </c>
      <c r="V53" s="11" t="s">
        <v>0</v>
      </c>
      <c r="W53" s="27" t="s">
        <v>0</v>
      </c>
      <c r="X53" s="70"/>
      <c r="Y53" s="71"/>
    </row>
    <row r="54" spans="1:25" ht="29" customHeight="1" x14ac:dyDescent="0.2">
      <c r="A54" s="18" t="s">
        <v>76</v>
      </c>
      <c r="B54" s="13">
        <v>100000</v>
      </c>
      <c r="C54" s="8" t="s">
        <v>0</v>
      </c>
      <c r="D54" s="11" t="s">
        <v>0</v>
      </c>
      <c r="E54" s="8" t="s">
        <v>0</v>
      </c>
      <c r="F54" s="11" t="s">
        <v>0</v>
      </c>
      <c r="G54" s="5" t="s">
        <v>0</v>
      </c>
      <c r="H54" s="11" t="s">
        <v>0</v>
      </c>
      <c r="I54" s="5" t="s">
        <v>0</v>
      </c>
      <c r="J54" s="11" t="s">
        <v>0</v>
      </c>
      <c r="K54" s="5" t="s">
        <v>0</v>
      </c>
      <c r="L54" s="11" t="s">
        <v>0</v>
      </c>
      <c r="M54" s="5" t="s">
        <v>0</v>
      </c>
      <c r="N54" s="11" t="s">
        <v>0</v>
      </c>
      <c r="O54" s="5" t="s">
        <v>0</v>
      </c>
      <c r="P54" s="11" t="s">
        <v>0</v>
      </c>
      <c r="Q54" s="5" t="s">
        <v>0</v>
      </c>
      <c r="R54" s="11" t="s">
        <v>0</v>
      </c>
      <c r="S54" s="5" t="s">
        <v>0</v>
      </c>
      <c r="T54" s="11" t="s">
        <v>0</v>
      </c>
      <c r="U54" s="5" t="s">
        <v>0</v>
      </c>
      <c r="V54" s="11" t="s">
        <v>0</v>
      </c>
      <c r="W54" s="27" t="s">
        <v>0</v>
      </c>
      <c r="X54" s="70"/>
      <c r="Y54" s="71"/>
    </row>
    <row r="55" spans="1:25" ht="29" customHeight="1" x14ac:dyDescent="0.2">
      <c r="A55" s="18" t="s">
        <v>77</v>
      </c>
      <c r="B55" s="13">
        <v>50000</v>
      </c>
      <c r="C55" s="8" t="s">
        <v>0</v>
      </c>
      <c r="D55" s="11" t="s">
        <v>0</v>
      </c>
      <c r="E55" s="8" t="s">
        <v>0</v>
      </c>
      <c r="F55" s="11" t="s">
        <v>0</v>
      </c>
      <c r="G55" s="5" t="s">
        <v>0</v>
      </c>
      <c r="H55" s="11" t="s">
        <v>0</v>
      </c>
      <c r="I55" s="5" t="s">
        <v>0</v>
      </c>
      <c r="J55" s="11" t="s">
        <v>0</v>
      </c>
      <c r="K55" s="5" t="s">
        <v>0</v>
      </c>
      <c r="L55" s="11" t="s">
        <v>0</v>
      </c>
      <c r="M55" s="5" t="s">
        <v>0</v>
      </c>
      <c r="N55" s="11" t="s">
        <v>0</v>
      </c>
      <c r="O55" s="5" t="s">
        <v>0</v>
      </c>
      <c r="P55" s="11" t="s">
        <v>0</v>
      </c>
      <c r="Q55" s="5" t="s">
        <v>0</v>
      </c>
      <c r="R55" s="11" t="s">
        <v>0</v>
      </c>
      <c r="S55" s="5" t="s">
        <v>0</v>
      </c>
      <c r="T55" s="11" t="s">
        <v>0</v>
      </c>
      <c r="U55" s="5" t="s">
        <v>0</v>
      </c>
      <c r="V55" s="11" t="s">
        <v>0</v>
      </c>
      <c r="W55" s="27" t="s">
        <v>0</v>
      </c>
      <c r="X55" s="70"/>
      <c r="Y55" s="71"/>
    </row>
    <row r="56" spans="1:25" ht="29" customHeight="1" x14ac:dyDescent="0.2">
      <c r="A56" s="18" t="s">
        <v>78</v>
      </c>
      <c r="B56" s="13">
        <v>340000</v>
      </c>
      <c r="C56" s="7">
        <v>1000</v>
      </c>
      <c r="D56" s="10">
        <v>1000</v>
      </c>
      <c r="E56" s="7">
        <v>1000</v>
      </c>
      <c r="F56" s="10">
        <v>1000</v>
      </c>
      <c r="G56" s="4">
        <v>1000</v>
      </c>
      <c r="H56" s="10">
        <v>1000</v>
      </c>
      <c r="I56" s="4">
        <v>1000</v>
      </c>
      <c r="J56" s="10">
        <v>1000</v>
      </c>
      <c r="K56" s="4">
        <v>1000</v>
      </c>
      <c r="L56" s="10">
        <v>1000</v>
      </c>
      <c r="M56" s="4">
        <v>1000</v>
      </c>
      <c r="N56" s="11" t="s">
        <v>0</v>
      </c>
      <c r="O56" s="4">
        <v>1000</v>
      </c>
      <c r="P56" s="10">
        <v>1000</v>
      </c>
      <c r="Q56" s="4">
        <v>1000</v>
      </c>
      <c r="R56" s="10">
        <v>1000</v>
      </c>
      <c r="S56" s="4">
        <v>1000</v>
      </c>
      <c r="T56" s="10">
        <v>1000</v>
      </c>
      <c r="U56" s="4">
        <v>1000</v>
      </c>
      <c r="V56" s="10">
        <v>1000</v>
      </c>
      <c r="W56" s="26">
        <v>1000</v>
      </c>
      <c r="X56" s="70"/>
      <c r="Y56" s="71"/>
    </row>
    <row r="57" spans="1:25" ht="29" customHeight="1" x14ac:dyDescent="0.2">
      <c r="A57" s="55" t="s">
        <v>79</v>
      </c>
      <c r="B57" s="56">
        <v>450000</v>
      </c>
      <c r="C57" s="58" t="s">
        <v>0</v>
      </c>
      <c r="D57" s="57" t="s">
        <v>0</v>
      </c>
      <c r="E57" s="58" t="s">
        <v>0</v>
      </c>
      <c r="F57" s="57" t="s">
        <v>0</v>
      </c>
      <c r="G57" s="58" t="s">
        <v>0</v>
      </c>
      <c r="H57" s="57" t="s">
        <v>0</v>
      </c>
      <c r="I57" s="58" t="s">
        <v>0</v>
      </c>
      <c r="J57" s="57" t="s">
        <v>0</v>
      </c>
      <c r="K57" s="58" t="s">
        <v>0</v>
      </c>
      <c r="L57" s="57" t="s">
        <v>0</v>
      </c>
      <c r="M57" s="58" t="s">
        <v>0</v>
      </c>
      <c r="N57" s="57" t="s">
        <v>0</v>
      </c>
      <c r="O57" s="58">
        <v>1000</v>
      </c>
      <c r="P57" s="57" t="s">
        <v>0</v>
      </c>
      <c r="Q57" s="58" t="s">
        <v>0</v>
      </c>
      <c r="R57" s="57" t="s">
        <v>0</v>
      </c>
      <c r="S57" s="58" t="s">
        <v>0</v>
      </c>
      <c r="T57" s="57" t="s">
        <v>0</v>
      </c>
      <c r="U57" s="58" t="s">
        <v>0</v>
      </c>
      <c r="V57" s="57" t="s">
        <v>0</v>
      </c>
      <c r="W57" s="59" t="s">
        <v>0</v>
      </c>
      <c r="X57" s="70"/>
      <c r="Y57" s="71"/>
    </row>
    <row r="58" spans="1:25" ht="29" customHeight="1" thickBot="1" x14ac:dyDescent="0.25">
      <c r="A58" s="28" t="s">
        <v>80</v>
      </c>
      <c r="B58" s="29">
        <v>250000</v>
      </c>
      <c r="C58" s="30" t="s">
        <v>0</v>
      </c>
      <c r="D58" s="31" t="s">
        <v>0</v>
      </c>
      <c r="E58" s="30" t="s">
        <v>0</v>
      </c>
      <c r="F58" s="31" t="s">
        <v>0</v>
      </c>
      <c r="G58" s="32" t="s">
        <v>0</v>
      </c>
      <c r="H58" s="31" t="s">
        <v>0</v>
      </c>
      <c r="I58" s="32" t="s">
        <v>0</v>
      </c>
      <c r="J58" s="31" t="s">
        <v>0</v>
      </c>
      <c r="K58" s="32" t="s">
        <v>0</v>
      </c>
      <c r="L58" s="31" t="s">
        <v>0</v>
      </c>
      <c r="M58" s="32" t="s">
        <v>0</v>
      </c>
      <c r="N58" s="33">
        <v>1000</v>
      </c>
      <c r="O58" s="32" t="s">
        <v>0</v>
      </c>
      <c r="P58" s="31" t="s">
        <v>0</v>
      </c>
      <c r="Q58" s="32" t="s">
        <v>0</v>
      </c>
      <c r="R58" s="31" t="s">
        <v>0</v>
      </c>
      <c r="S58" s="32" t="s">
        <v>0</v>
      </c>
      <c r="T58" s="31" t="s">
        <v>0</v>
      </c>
      <c r="U58" s="32" t="s">
        <v>0</v>
      </c>
      <c r="V58" s="31" t="s">
        <v>0</v>
      </c>
      <c r="W58" s="34" t="s">
        <v>0</v>
      </c>
      <c r="X58" s="70"/>
      <c r="Y58" s="71"/>
    </row>
    <row r="59" spans="1:25" ht="49" customHeight="1" thickBot="1" x14ac:dyDescent="0.25">
      <c r="A59" s="75" t="s">
        <v>84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1"/>
    </row>
    <row r="60" spans="1:25" ht="70" customHeight="1" thickBot="1" x14ac:dyDescent="0.25">
      <c r="A60" s="35" t="s">
        <v>81</v>
      </c>
      <c r="B60" s="36" t="s">
        <v>85</v>
      </c>
      <c r="C60" s="37">
        <f>(B6*C6+B8*C8+B9*C9+B13*C13+B14*C14+B15*C15+B17*C17+B19*C19+B26*C26+B27*C27+B28*C28+B40*C40+B33*C33+B42*C42+B46*C46+B47*C47+B56*C56)/1000</f>
        <v>1085745</v>
      </c>
      <c r="D60" s="38">
        <f>(B6*D6+B8*D8+B9*D9+B13*D13+B17*D17+B19*D19+B26*D26+B28*D28+B33*D33+B40*D40+B42*D42+B46*D46+B47*D47+B56*D56)/1000</f>
        <v>846385</v>
      </c>
      <c r="E60" s="37">
        <f>(B6*E6+B8*E8+B9*E9+B13*E13+B17*E17+B19*E19+B26*E26+B27*E27+B28*E28+B40*E40+B46*E46+B47*E47+B33*E33+B42*E42+B56*E56)/1000</f>
        <v>1006345</v>
      </c>
      <c r="F60" s="38">
        <f>(B6*F6+B8*F8+B9*F9+B13*F13+B17*F17+B19*F19+B27*F27+B28*F28+B31*F31+B33*F33+B40*F40+B42*F42+B46*F46+B47*F47+B56*F56)/1000</f>
        <v>1188785</v>
      </c>
      <c r="G60" s="37">
        <f>(B6*G6+B8*G8+B9*G9+B13*G13+B14*G14+B15*G15+B17*G17+B19*G19+B27*G27+B28*G28+B31*G31+B33*G33+B40*G40+B42*G42+B46*G46+B47*G47+B56*G56)/1000</f>
        <v>1253445</v>
      </c>
      <c r="H60" s="38">
        <f>(B6*H6+B8*H8+B9*H9+B13*H13+B17*H17+B19*H19+B27*H27+B28*H28+B31*H31+B33*H33+B40*H40+B42*H42+B46*H46+B47*H47+B56*H56)/1000</f>
        <v>1261185</v>
      </c>
      <c r="I60" s="37">
        <f>(B6*I6+B8*I8+B9*I9+B13*I13+B14*I14+B15*I15+B17*I17+B19*I19+B27*I27+B28*I28+B31*I31+B33*I33+B40*I40+B42*I42+B46*I46+B47*I47+B56*I56)/1000</f>
        <v>1325845</v>
      </c>
      <c r="J60" s="38">
        <f>(B6*J6+B8*J8+B9*J9+B13*J13+B17*J17+B19*J19+B27*J27+B28*J28+B33*J33+B40*J40+B42*J42+B46*J46+B47*J47+B56*J56)/1000</f>
        <v>1042860</v>
      </c>
      <c r="K60" s="37">
        <f>(B6*K6+B8*K8+B9*K9+B13*K13+B14*K14+B15*K15+B17*K17+B19*K19+B27*K27+B28*K28+B33*K33+B40*K40+B42*K42+B46*K46+B47*K47+B56*K56)/1000</f>
        <v>1107520</v>
      </c>
      <c r="L60" s="38">
        <f>(B6*L6+B8*L8+B9*L9+B13*L13+B17*L17+B19*L19+B27*L27+B28*L28+B33*L33+B40*L40+B42*L42+B46*L46+B47*L47+B56*L56)/1000</f>
        <v>1263760</v>
      </c>
      <c r="M60" s="37">
        <f>(B6*M6+B8*M8+B9*M9+B13*M13+B14*M14+B15*M15+B17*M17+B19*M19+B27*M27+B28*M28+B33*M33+B40*M40+B42*M42+B46*M46+B47*M47+B56*M56)/1000</f>
        <v>1328420</v>
      </c>
      <c r="N60" s="38">
        <f>(B6*N6+B8*N8+B9*N9+B13*N13+B17*N17+B19*N19+B26*N26+B29*N29+B40*N40+B58*N58)/1000</f>
        <v>684055</v>
      </c>
      <c r="O60" s="37">
        <f>(B6*O6+B8*O8+B9*O9+B13*O13+B17*O17+B19*O19+B20*O20+B28*O28+B33*O40+B42*O42+B46*O46+B47*O47+B57*O57)/1000</f>
        <v>2365420</v>
      </c>
      <c r="P60" s="38">
        <f>(B6*P6+B8*P8+B9*P9+B13*P13+B17*P17+B19*P19+B26*P26+B27*P27+B33*P33+B40*P40+B46*P46+B53*P53+B56*P56)/1610</f>
        <v>723857.14285714284</v>
      </c>
      <c r="Q60" s="37">
        <f>(B6*Q6+B8*Q8+B9*Q9+B13*Q13+B14*Q14+B15*Q15+B17*Q17+B19*Q19+B26*Q26+B27*Q27+B33*Q33+B40*Q40+B46*Q46+B53*Q53+B56*Q56)/1610</f>
        <v>764018.63354037271</v>
      </c>
      <c r="R60" s="38">
        <f>(B6*R6+B8*R8+B9*R9+B13*R13+B17*R17+B19*R19+B26*R26+B27*R27+B28*R28+B33*R33+B40*R40+B41*R41+B46*R46+B52*R52+B56*R56)/1000</f>
        <v>1067010</v>
      </c>
      <c r="S60" s="37">
        <f>(B6*S6+B8*S8+B9*S9+B13*S13+B14*S14+B15*S15+B17*S17+B19*S19+B26*S26+B27*S27+B28*S28+B33*S33+B40*S40+B41*S41+B46*S46+B52*S52+B56*S56)/1000</f>
        <v>1146410</v>
      </c>
      <c r="T60" s="38">
        <f>(B6*T6+B8*T8+B9*T9+B13*T13+B17*T17+B19*T19+B27*T27+B28*T28+B33*T33+B40*T40+B41*T41+B46*T46+B52*T52+B56*T56)/1000</f>
        <v>1063610</v>
      </c>
      <c r="U60" s="37">
        <f>(B6*U6+B8*U8+B9*U9+B13*U13+B14*U14+B15*U15+B17*U17+B19*U19+B27*U27+B28*U28+B33*U33+B40*U40+B41*U41+B46*U46+B52*U52+B56*U56)/1000</f>
        <v>1143010</v>
      </c>
      <c r="V60" s="38">
        <f>(B6*V6+B8*V8+B9*V9+B13*V13+B17*V17+B19*V19+B27*V27+B28*V28+B33*V33+B40*V40+B46*V46+B52*V52+B56*V56+V41)/1000</f>
        <v>1261511</v>
      </c>
      <c r="W60" s="39">
        <f>(B6*W6+B8*W8+B9*W9+B13*W13+B14*W14+B15*W15+B17*W17+B19*W19+B27*W27+B28*W28+B33*W33+B40*W40+B46*W46+B52*W52+B56*W56+W41)/1000</f>
        <v>1340911</v>
      </c>
      <c r="X60" s="77"/>
      <c r="Y60" s="78"/>
    </row>
    <row r="61" spans="1:25" ht="70" customHeight="1" outlineLevel="1" x14ac:dyDescent="0.2">
      <c r="A61" s="18" t="s">
        <v>82</v>
      </c>
      <c r="B61" s="2" t="s">
        <v>85</v>
      </c>
      <c r="C61" s="14">
        <v>1300000</v>
      </c>
      <c r="D61" s="1">
        <v>850000</v>
      </c>
      <c r="E61" s="14">
        <v>1000000</v>
      </c>
      <c r="F61" s="1">
        <v>1400000</v>
      </c>
      <c r="G61" s="14">
        <v>1500000</v>
      </c>
      <c r="H61" s="1">
        <v>1270000</v>
      </c>
      <c r="I61" s="14">
        <v>1650000</v>
      </c>
      <c r="J61" s="1">
        <v>1320000</v>
      </c>
      <c r="K61" s="14">
        <v>1350000</v>
      </c>
      <c r="L61" s="1">
        <v>1000000</v>
      </c>
      <c r="M61" s="14">
        <v>1610000</v>
      </c>
      <c r="N61" s="1">
        <v>800000</v>
      </c>
      <c r="O61" s="14">
        <v>4900000</v>
      </c>
      <c r="P61" s="1">
        <v>990000</v>
      </c>
      <c r="Q61" s="14">
        <v>995000</v>
      </c>
      <c r="R61" s="1">
        <v>1290000</v>
      </c>
      <c r="S61" s="14">
        <v>1550000</v>
      </c>
      <c r="T61" s="1">
        <v>1340000</v>
      </c>
      <c r="U61" s="37">
        <v>1080000</v>
      </c>
      <c r="V61" s="1">
        <v>1360000</v>
      </c>
      <c r="W61" s="40">
        <v>1410000</v>
      </c>
      <c r="X61" s="77"/>
      <c r="Y61" s="78"/>
    </row>
    <row r="62" spans="1:25" ht="70" customHeight="1" thickBot="1" x14ac:dyDescent="0.25">
      <c r="A62" s="28" t="s">
        <v>83</v>
      </c>
      <c r="B62" s="41" t="s">
        <v>85</v>
      </c>
      <c r="C62" s="42">
        <f t="shared" ref="C62:W62" si="0">C61-C60</f>
        <v>214255</v>
      </c>
      <c r="D62" s="43">
        <f t="shared" si="0"/>
        <v>3615</v>
      </c>
      <c r="E62" s="44">
        <f t="shared" si="0"/>
        <v>-6345</v>
      </c>
      <c r="F62" s="45">
        <f t="shared" si="0"/>
        <v>211215</v>
      </c>
      <c r="G62" s="46">
        <f t="shared" si="0"/>
        <v>246555</v>
      </c>
      <c r="H62" s="47">
        <f t="shared" si="0"/>
        <v>8815</v>
      </c>
      <c r="I62" s="48">
        <f t="shared" si="0"/>
        <v>324155</v>
      </c>
      <c r="J62" s="49">
        <f t="shared" si="0"/>
        <v>277140</v>
      </c>
      <c r="K62" s="42">
        <f t="shared" si="0"/>
        <v>242480</v>
      </c>
      <c r="L62" s="43">
        <f t="shared" si="0"/>
        <v>-263760</v>
      </c>
      <c r="M62" s="44">
        <f>M61-M60</f>
        <v>281580</v>
      </c>
      <c r="N62" s="45">
        <f>N61-N60</f>
        <v>115945</v>
      </c>
      <c r="O62" s="46">
        <f t="shared" si="0"/>
        <v>2534580</v>
      </c>
      <c r="P62" s="47">
        <f t="shared" si="0"/>
        <v>266142.85714285716</v>
      </c>
      <c r="Q62" s="48">
        <f t="shared" si="0"/>
        <v>230981.36645962729</v>
      </c>
      <c r="R62" s="49">
        <f t="shared" si="0"/>
        <v>222990</v>
      </c>
      <c r="S62" s="42">
        <f t="shared" si="0"/>
        <v>403590</v>
      </c>
      <c r="T62" s="43">
        <f t="shared" si="0"/>
        <v>276390</v>
      </c>
      <c r="U62" s="44">
        <f>U61-U60</f>
        <v>-63010</v>
      </c>
      <c r="V62" s="45">
        <f t="shared" si="0"/>
        <v>98489</v>
      </c>
      <c r="W62" s="50">
        <f t="shared" si="0"/>
        <v>69089</v>
      </c>
      <c r="X62" s="77"/>
      <c r="Y62" s="78"/>
    </row>
    <row r="63" spans="1:25" ht="16" customHeight="1" x14ac:dyDescent="0.2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</row>
    <row r="64" spans="1:25" ht="16" customHeight="1" x14ac:dyDescent="0.2">
      <c r="A64" s="76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</row>
    <row r="65" spans="1:25" ht="17" customHeight="1" thickBot="1" x14ac:dyDescent="0.25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</row>
    <row r="66" spans="1:25" x14ac:dyDescent="0.2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</row>
    <row r="67" spans="1:25" x14ac:dyDescent="0.2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</row>
    <row r="68" spans="1:25" x14ac:dyDescent="0.2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6"/>
    </row>
    <row r="69" spans="1:25" x14ac:dyDescent="0.2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</row>
    <row r="70" spans="1:25" x14ac:dyDescent="0.2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</row>
    <row r="71" spans="1:25" x14ac:dyDescent="0.2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6"/>
    </row>
    <row r="72" spans="1:25" x14ac:dyDescent="0.2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</row>
    <row r="73" spans="1:25" x14ac:dyDescent="0.2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</row>
    <row r="74" spans="1:25" x14ac:dyDescent="0.2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</row>
    <row r="75" spans="1:25" x14ac:dyDescent="0.2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</row>
    <row r="76" spans="1:25" x14ac:dyDescent="0.2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</row>
    <row r="77" spans="1:25" x14ac:dyDescent="0.2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</row>
    <row r="78" spans="1:25" x14ac:dyDescent="0.2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</row>
    <row r="79" spans="1:25" x14ac:dyDescent="0.2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</row>
    <row r="80" spans="1:25" x14ac:dyDescent="0.2">
      <c r="A80" s="64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</row>
    <row r="81" spans="1:25" x14ac:dyDescent="0.2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6"/>
    </row>
    <row r="82" spans="1:25" x14ac:dyDescent="0.2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6"/>
    </row>
    <row r="83" spans="1:25" x14ac:dyDescent="0.2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6"/>
    </row>
    <row r="84" spans="1:25" x14ac:dyDescent="0.2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6"/>
    </row>
    <row r="85" spans="1:25" x14ac:dyDescent="0.2">
      <c r="A85" s="6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6"/>
    </row>
    <row r="86" spans="1:25" x14ac:dyDescent="0.2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6"/>
    </row>
    <row r="87" spans="1:25" x14ac:dyDescent="0.2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6"/>
    </row>
    <row r="88" spans="1:25" x14ac:dyDescent="0.2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6"/>
    </row>
    <row r="89" spans="1:25" x14ac:dyDescent="0.2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6"/>
    </row>
    <row r="90" spans="1:25" x14ac:dyDescent="0.2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6"/>
    </row>
    <row r="91" spans="1:25" x14ac:dyDescent="0.2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6"/>
    </row>
    <row r="92" spans="1:25" x14ac:dyDescent="0.2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6"/>
    </row>
    <row r="93" spans="1:25" ht="17" thickBot="1" x14ac:dyDescent="0.25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9"/>
    </row>
    <row r="104" spans="5:5" x14ac:dyDescent="0.2">
      <c r="E104" s="60"/>
    </row>
  </sheetData>
  <mergeCells count="6">
    <mergeCell ref="A66:Y93"/>
    <mergeCell ref="X3:Y58"/>
    <mergeCell ref="A1:Y2"/>
    <mergeCell ref="A63:Y65"/>
    <mergeCell ref="X60:Y62"/>
    <mergeCell ref="A59:Y59"/>
  </mergeCells>
  <conditionalFormatting sqref="C62:W62">
    <cfRule type="cellIs" dxfId="2" priority="11" operator="between">
      <formula>0</formula>
      <formula>100000</formula>
    </cfRule>
    <cfRule type="cellIs" dxfId="1" priority="12" operator="lessThan">
      <formula>0</formula>
    </cfRule>
    <cfRule type="cellIs" dxfId="0" priority="13" operator="greaterThan">
      <formula>100000</formula>
    </cfRule>
  </conditionalFormatting>
  <pageMargins left="0.7" right="0.7" top="0.75" bottom="0.75" header="0.3" footer="0.3"/>
  <pageSetup scale="7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Sahand Piri</dc:creator>
  <cp:lastModifiedBy>Sahand Piri</cp:lastModifiedBy>
  <cp:lastPrinted>2024-06-08T18:49:16Z</cp:lastPrinted>
  <dcterms:created xsi:type="dcterms:W3CDTF">2024-06-01T10:24:52Z</dcterms:created>
  <dcterms:modified xsi:type="dcterms:W3CDTF">2026-01-27T17:29:51Z</dcterms:modified>
</cp:coreProperties>
</file>